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7235" windowHeight="9720" activeTab="3"/>
  </bookViews>
  <sheets>
    <sheet name="Chart1" sheetId="4" r:id="rId1"/>
    <sheet name="Numerical" sheetId="1" r:id="rId2"/>
    <sheet name="Chart2" sheetId="5" r:id="rId3"/>
    <sheet name="Graphical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F25" i="2" l="1"/>
  <c r="F17" i="2"/>
  <c r="F19" i="2"/>
  <c r="F21" i="2"/>
  <c r="K1" i="2"/>
  <c r="J2" i="2"/>
  <c r="J1" i="2"/>
  <c r="I16" i="2" l="1"/>
  <c r="J16" i="2" s="1"/>
  <c r="L16" i="2" s="1"/>
  <c r="M16" i="2" s="1"/>
  <c r="K16" i="2"/>
  <c r="I17" i="2"/>
  <c r="J17" i="2"/>
  <c r="K17" i="2"/>
  <c r="L17" i="2"/>
  <c r="M17" i="2" s="1"/>
  <c r="I18" i="2"/>
  <c r="J18" i="2" s="1"/>
  <c r="L18" i="2" s="1"/>
  <c r="M18" i="2" s="1"/>
  <c r="K18" i="2"/>
  <c r="I19" i="2"/>
  <c r="J19" i="2"/>
  <c r="K19" i="2"/>
  <c r="L19" i="2"/>
  <c r="M19" i="2" s="1"/>
  <c r="I20" i="2"/>
  <c r="J20" i="2" s="1"/>
  <c r="L20" i="2" s="1"/>
  <c r="M20" i="2" s="1"/>
  <c r="K20" i="2"/>
  <c r="I21" i="2"/>
  <c r="J21" i="2"/>
  <c r="K21" i="2"/>
  <c r="L21" i="2"/>
  <c r="M21" i="2" s="1"/>
  <c r="I22" i="2"/>
  <c r="J22" i="2" s="1"/>
  <c r="L22" i="2" s="1"/>
  <c r="M22" i="2" s="1"/>
  <c r="K22" i="2"/>
  <c r="I23" i="2"/>
  <c r="J23" i="2"/>
  <c r="K23" i="2"/>
  <c r="L23" i="2"/>
  <c r="M23" i="2" s="1"/>
  <c r="I24" i="2"/>
  <c r="J24" i="2" s="1"/>
  <c r="L24" i="2" s="1"/>
  <c r="M24" i="2" s="1"/>
  <c r="K24" i="2"/>
  <c r="I25" i="2"/>
  <c r="J25" i="2"/>
  <c r="K25" i="2"/>
  <c r="L25" i="2"/>
  <c r="M25" i="2" s="1"/>
  <c r="I26" i="2"/>
  <c r="J26" i="2" s="1"/>
  <c r="L26" i="2" s="1"/>
  <c r="M26" i="2" s="1"/>
  <c r="K26" i="2"/>
  <c r="I27" i="2"/>
  <c r="J27" i="2"/>
  <c r="K27" i="2"/>
  <c r="L27" i="2"/>
  <c r="M27" i="2" s="1"/>
  <c r="I28" i="2"/>
  <c r="J28" i="2" s="1"/>
  <c r="L28" i="2" s="1"/>
  <c r="M28" i="2" s="1"/>
  <c r="K28" i="2"/>
  <c r="I29" i="2"/>
  <c r="J29" i="2"/>
  <c r="K29" i="2"/>
  <c r="L29" i="2"/>
  <c r="M29" i="2" s="1"/>
  <c r="I30" i="2"/>
  <c r="J30" i="2" s="1"/>
  <c r="L30" i="2" s="1"/>
  <c r="M30" i="2" s="1"/>
  <c r="K30" i="2"/>
  <c r="I31" i="2"/>
  <c r="J31" i="2"/>
  <c r="K31" i="2"/>
  <c r="L31" i="2"/>
  <c r="M31" i="2" s="1"/>
  <c r="I32" i="2"/>
  <c r="J32" i="2" s="1"/>
  <c r="L32" i="2" s="1"/>
  <c r="M32" i="2" s="1"/>
  <c r="K32" i="2"/>
  <c r="I33" i="2"/>
  <c r="J33" i="2"/>
  <c r="K33" i="2"/>
  <c r="L33" i="2"/>
  <c r="M33" i="2" s="1"/>
  <c r="I34" i="2"/>
  <c r="J34" i="2" s="1"/>
  <c r="L34" i="2" s="1"/>
  <c r="M34" i="2" s="1"/>
  <c r="K34" i="2"/>
  <c r="I35" i="2"/>
  <c r="J35" i="2"/>
  <c r="K35" i="2"/>
  <c r="L35" i="2"/>
  <c r="M35" i="2" s="1"/>
  <c r="I36" i="2"/>
  <c r="J36" i="2" s="1"/>
  <c r="L36" i="2" s="1"/>
  <c r="M36" i="2" s="1"/>
  <c r="K36" i="2"/>
  <c r="I37" i="2"/>
  <c r="J37" i="2"/>
  <c r="K37" i="2"/>
  <c r="L37" i="2"/>
  <c r="M37" i="2" s="1"/>
  <c r="I38" i="2"/>
  <c r="J38" i="2" s="1"/>
  <c r="L38" i="2" s="1"/>
  <c r="M38" i="2" s="1"/>
  <c r="K38" i="2"/>
  <c r="I39" i="2"/>
  <c r="J39" i="2"/>
  <c r="K39" i="2"/>
  <c r="L39" i="2"/>
  <c r="M39" i="2" s="1"/>
  <c r="I40" i="2"/>
  <c r="J40" i="2" s="1"/>
  <c r="L40" i="2" s="1"/>
  <c r="M40" i="2" s="1"/>
  <c r="K40" i="2"/>
  <c r="I41" i="2"/>
  <c r="J41" i="2"/>
  <c r="K41" i="2"/>
  <c r="L41" i="2"/>
  <c r="M41" i="2" s="1"/>
  <c r="I42" i="2"/>
  <c r="K42" i="2" s="1"/>
  <c r="I43" i="2"/>
  <c r="J43" i="2"/>
  <c r="L43" i="2" s="1"/>
  <c r="M43" i="2" s="1"/>
  <c r="K43" i="2"/>
  <c r="I44" i="2"/>
  <c r="J44" i="2" s="1"/>
  <c r="L44" i="2" s="1"/>
  <c r="M44" i="2" s="1"/>
  <c r="K44" i="2"/>
  <c r="I6" i="2"/>
  <c r="I7" i="2"/>
  <c r="I8" i="2"/>
  <c r="I9" i="2"/>
  <c r="I10" i="2"/>
  <c r="I11" i="2"/>
  <c r="I12" i="2"/>
  <c r="J12" i="2" s="1"/>
  <c r="L12" i="2" s="1"/>
  <c r="M12" i="2" s="1"/>
  <c r="I13" i="2"/>
  <c r="I14" i="2"/>
  <c r="J14" i="2" s="1"/>
  <c r="L14" i="2" s="1"/>
  <c r="M14" i="2" s="1"/>
  <c r="I15" i="2"/>
  <c r="I5" i="2"/>
  <c r="J5" i="2" s="1"/>
  <c r="L5" i="2" s="1"/>
  <c r="M5" i="2" s="1"/>
  <c r="H42" i="2"/>
  <c r="H43" i="2" s="1"/>
  <c r="H44" i="2" s="1"/>
  <c r="H41" i="2"/>
  <c r="H35" i="2"/>
  <c r="H36" i="2"/>
  <c r="H37" i="2" s="1"/>
  <c r="H38" i="2" s="1"/>
  <c r="H39" i="2" s="1"/>
  <c r="H40" i="2" s="1"/>
  <c r="H18" i="2"/>
  <c r="H19" i="2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7" i="2"/>
  <c r="H8" i="2"/>
  <c r="H9" i="2" s="1"/>
  <c r="H10" i="2" s="1"/>
  <c r="H11" i="2" s="1"/>
  <c r="H12" i="2" s="1"/>
  <c r="H13" i="2" s="1"/>
  <c r="H14" i="2" s="1"/>
  <c r="H15" i="2" s="1"/>
  <c r="H16" i="2" s="1"/>
  <c r="H17" i="2" s="1"/>
  <c r="H6" i="2"/>
  <c r="K15" i="2"/>
  <c r="J15" i="2"/>
  <c r="K14" i="2"/>
  <c r="K13" i="2"/>
  <c r="J13" i="2"/>
  <c r="K12" i="2"/>
  <c r="K11" i="2"/>
  <c r="J11" i="2"/>
  <c r="K10" i="2"/>
  <c r="J10" i="2"/>
  <c r="K9" i="2"/>
  <c r="J9" i="2"/>
  <c r="K8" i="2"/>
  <c r="J8" i="2"/>
  <c r="K7" i="2"/>
  <c r="J7" i="2"/>
  <c r="K6" i="2"/>
  <c r="J6" i="2"/>
  <c r="K5" i="2"/>
  <c r="E13" i="2"/>
  <c r="D13" i="2"/>
  <c r="C14" i="2"/>
  <c r="C15" i="2"/>
  <c r="C16" i="2"/>
  <c r="C17" i="2"/>
  <c r="C18" i="2"/>
  <c r="C19" i="2"/>
  <c r="C20" i="2"/>
  <c r="C21" i="2"/>
  <c r="C13" i="2"/>
  <c r="B14" i="2"/>
  <c r="D14" i="2" s="1"/>
  <c r="E14" i="2" s="1"/>
  <c r="B15" i="2"/>
  <c r="B16" i="2"/>
  <c r="D16" i="2" s="1"/>
  <c r="E16" i="2" s="1"/>
  <c r="B17" i="2"/>
  <c r="D17" i="2" s="1"/>
  <c r="E17" i="2" s="1"/>
  <c r="B18" i="2"/>
  <c r="D18" i="2" s="1"/>
  <c r="E18" i="2" s="1"/>
  <c r="B19" i="2"/>
  <c r="D19" i="2" s="1"/>
  <c r="E19" i="2" s="1"/>
  <c r="B20" i="2"/>
  <c r="D20" i="2" s="1"/>
  <c r="E20" i="2" s="1"/>
  <c r="B21" i="2"/>
  <c r="D21" i="2" s="1"/>
  <c r="E21" i="2" s="1"/>
  <c r="B13" i="2"/>
  <c r="D15" i="2" l="1"/>
  <c r="E15" i="2" s="1"/>
  <c r="J42" i="2"/>
  <c r="L42" i="2" s="1"/>
  <c r="M42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3" i="2"/>
  <c r="M13" i="2" s="1"/>
  <c r="L15" i="2"/>
  <c r="M15" i="2" s="1"/>
  <c r="F15" i="2" l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13" i="1"/>
</calcChain>
</file>

<file path=xl/sharedStrings.xml><?xml version="1.0" encoding="utf-8"?>
<sst xmlns="http://schemas.openxmlformats.org/spreadsheetml/2006/main" count="44" uniqueCount="27">
  <si>
    <t>Result alkylation</t>
  </si>
  <si>
    <t>t (s)</t>
  </si>
  <si>
    <t>cC4 (kmol/m3)</t>
  </si>
  <si>
    <t>cC40</t>
  </si>
  <si>
    <t>kmol/m3</t>
  </si>
  <si>
    <t>Initial concentration butene</t>
  </si>
  <si>
    <t>ciC40</t>
  </si>
  <si>
    <t>Initial concentration isobutane</t>
  </si>
  <si>
    <t>ciC80</t>
  </si>
  <si>
    <t>Initial concentration isooctane</t>
  </si>
  <si>
    <t>ciC40(kmol/m3)</t>
  </si>
  <si>
    <t>ciC80(kmol/m3)</t>
  </si>
  <si>
    <t>X</t>
  </si>
  <si>
    <t>cC4</t>
  </si>
  <si>
    <t>ciC4</t>
  </si>
  <si>
    <t>k1</t>
  </si>
  <si>
    <t>K</t>
  </si>
  <si>
    <t>m</t>
  </si>
  <si>
    <t>V</t>
  </si>
  <si>
    <t>kg</t>
  </si>
  <si>
    <t>m3</t>
  </si>
  <si>
    <t>m3/kg s</t>
  </si>
  <si>
    <t>r</t>
  </si>
  <si>
    <t>cC40V/mr</t>
  </si>
  <si>
    <t>Simpson</t>
  </si>
  <si>
    <t>Sum</t>
  </si>
  <si>
    <t>1-X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</si>
</sst>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6205075832267"/>
          <c:y val="3.4762586494869963E-2"/>
          <c:w val="0.8477237621319913"/>
          <c:h val="0.80962777380100215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Numerical!$B$13:$B$79</c:f>
              <c:numCache>
                <c:formatCode>General</c:formatCode>
                <c:ptCount val="67"/>
                <c:pt idx="0">
                  <c:v>1</c:v>
                </c:pt>
                <c:pt idx="1">
                  <c:v>0.98296162953128996</c:v>
                </c:pt>
                <c:pt idx="2">
                  <c:v>0.96598163074812304</c:v>
                </c:pt>
                <c:pt idx="3">
                  <c:v>0.94905981249132099</c:v>
                </c:pt>
                <c:pt idx="4">
                  <c:v>0.932195984610938</c:v>
                </c:pt>
                <c:pt idx="5">
                  <c:v>0.91538995804609202</c:v>
                </c:pt>
                <c:pt idx="6">
                  <c:v>0.89864154483481495</c:v>
                </c:pt>
                <c:pt idx="7">
                  <c:v>0.88195055811405298</c:v>
                </c:pt>
                <c:pt idx="8">
                  <c:v>0.86531681212255196</c:v>
                </c:pt>
                <c:pt idx="9">
                  <c:v>0.84874012230405704</c:v>
                </c:pt>
                <c:pt idx="10">
                  <c:v>0.83222030524865898</c:v>
                </c:pt>
                <c:pt idx="11">
                  <c:v>0.81575717881339305</c:v>
                </c:pt>
                <c:pt idx="12">
                  <c:v>0.79935056218767697</c:v>
                </c:pt>
                <c:pt idx="13">
                  <c:v>0.78300027589330901</c:v>
                </c:pt>
                <c:pt idx="14">
                  <c:v>0.76670614178446905</c:v>
                </c:pt>
                <c:pt idx="15">
                  <c:v>0.75046798310406504</c:v>
                </c:pt>
                <c:pt idx="16">
                  <c:v>0.73428562465775404</c:v>
                </c:pt>
                <c:pt idx="17">
                  <c:v>0.71815889268197797</c:v>
                </c:pt>
                <c:pt idx="18">
                  <c:v>0.70208761516947005</c:v>
                </c:pt>
                <c:pt idx="19">
                  <c:v>0.68607162190034299</c:v>
                </c:pt>
                <c:pt idx="20">
                  <c:v>0.67011074444208696</c:v>
                </c:pt>
                <c:pt idx="21">
                  <c:v>0.65420481614957104</c:v>
                </c:pt>
                <c:pt idx="22">
                  <c:v>0.63835367249013597</c:v>
                </c:pt>
                <c:pt idx="23">
                  <c:v>0.62255715096281306</c:v>
                </c:pt>
                <c:pt idx="24">
                  <c:v>0.60681509132827705</c:v>
                </c:pt>
                <c:pt idx="25">
                  <c:v>0.59112733607104295</c:v>
                </c:pt>
                <c:pt idx="26">
                  <c:v>0.57549373039952101</c:v>
                </c:pt>
                <c:pt idx="27">
                  <c:v>0.55991412224601</c:v>
                </c:pt>
                <c:pt idx="28">
                  <c:v>0.54438836238238797</c:v>
                </c:pt>
                <c:pt idx="29">
                  <c:v>0.52891630532227896</c:v>
                </c:pt>
                <c:pt idx="30">
                  <c:v>0.51349780847874205</c:v>
                </c:pt>
                <c:pt idx="31">
                  <c:v>0.49813273378192502</c:v>
                </c:pt>
                <c:pt idx="32">
                  <c:v>0.48282094803388698</c:v>
                </c:pt>
                <c:pt idx="33">
                  <c:v>0.46756232290859701</c:v>
                </c:pt>
                <c:pt idx="34">
                  <c:v>0.45235673495193601</c:v>
                </c:pt>
                <c:pt idx="35">
                  <c:v>0.43720406680815599</c:v>
                </c:pt>
                <c:pt idx="36">
                  <c:v>0.42210420774101598</c:v>
                </c:pt>
                <c:pt idx="37">
                  <c:v>0.40705705337283499</c:v>
                </c:pt>
                <c:pt idx="38">
                  <c:v>0.39206250986685698</c:v>
                </c:pt>
                <c:pt idx="39">
                  <c:v>0.377120494032887</c:v>
                </c:pt>
                <c:pt idx="40">
                  <c:v>0.362230933327294</c:v>
                </c:pt>
                <c:pt idx="41">
                  <c:v>0.34739376611817802</c:v>
                </c:pt>
                <c:pt idx="42">
                  <c:v>0.33260894944668501</c:v>
                </c:pt>
                <c:pt idx="43">
                  <c:v>0.31787644989310199</c:v>
                </c:pt>
                <c:pt idx="44">
                  <c:v>0.30319625779640502</c:v>
                </c:pt>
                <c:pt idx="45">
                  <c:v>0.28856839399326101</c:v>
                </c:pt>
                <c:pt idx="46">
                  <c:v>0.27399290981802898</c:v>
                </c:pt>
                <c:pt idx="47">
                  <c:v>0.25946988710276198</c:v>
                </c:pt>
                <c:pt idx="48">
                  <c:v>0.24499945077510701</c:v>
                </c:pt>
                <c:pt idx="49">
                  <c:v>0.23058178274220301</c:v>
                </c:pt>
                <c:pt idx="50">
                  <c:v>0.21621708622442901</c:v>
                </c:pt>
                <c:pt idx="51">
                  <c:v>0.201905690926557</c:v>
                </c:pt>
                <c:pt idx="52">
                  <c:v>0.18764806171367099</c:v>
                </c:pt>
                <c:pt idx="53">
                  <c:v>0.17344479861117301</c:v>
                </c:pt>
                <c:pt idx="54">
                  <c:v>0.15929663680478001</c:v>
                </c:pt>
                <c:pt idx="55">
                  <c:v>0.14520462482008201</c:v>
                </c:pt>
                <c:pt idx="56">
                  <c:v>0.13116997363694799</c:v>
                </c:pt>
                <c:pt idx="57">
                  <c:v>0.117194511760528</c:v>
                </c:pt>
                <c:pt idx="58">
                  <c:v>0.10328108930852201</c:v>
                </c:pt>
                <c:pt idx="59">
                  <c:v>8.9433578047424703E-2</c:v>
                </c:pt>
                <c:pt idx="60">
                  <c:v>7.5657428985824005E-2</c:v>
                </c:pt>
                <c:pt idx="61">
                  <c:v>6.1961973694707399E-2</c:v>
                </c:pt>
                <c:pt idx="62">
                  <c:v>4.83631987647078E-2</c:v>
                </c:pt>
                <c:pt idx="63">
                  <c:v>3.4892694123957298E-2</c:v>
                </c:pt>
                <c:pt idx="64">
                  <c:v>2.1626047840863201E-2</c:v>
                </c:pt>
                <c:pt idx="65">
                  <c:v>8.8378094266015304E-3</c:v>
                </c:pt>
                <c:pt idx="66" formatCode="0.00E+00">
                  <c:v>7.8375992669248593E-5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Numerical!$C$13:$C$79</c:f>
              <c:numCache>
                <c:formatCode>General</c:formatCode>
                <c:ptCount val="67"/>
                <c:pt idx="0">
                  <c:v>5</c:v>
                </c:pt>
                <c:pt idx="1">
                  <c:v>4.9829616295312897</c:v>
                </c:pt>
                <c:pt idx="2">
                  <c:v>4.9659816307481233</c:v>
                </c:pt>
                <c:pt idx="3">
                  <c:v>4.9490598124913205</c:v>
                </c:pt>
                <c:pt idx="4">
                  <c:v>4.9321959846109378</c:v>
                </c:pt>
                <c:pt idx="5">
                  <c:v>4.9153899580460916</c:v>
                </c:pt>
                <c:pt idx="6">
                  <c:v>4.8986415448348151</c:v>
                </c:pt>
                <c:pt idx="7">
                  <c:v>4.8819505581140525</c:v>
                </c:pt>
                <c:pt idx="8">
                  <c:v>4.8653168121225523</c:v>
                </c:pt>
                <c:pt idx="9">
                  <c:v>4.8487401223040569</c:v>
                </c:pt>
                <c:pt idx="10">
                  <c:v>4.8322203052486588</c:v>
                </c:pt>
                <c:pt idx="11">
                  <c:v>4.815757178813393</c:v>
                </c:pt>
                <c:pt idx="12">
                  <c:v>4.7993505621876773</c:v>
                </c:pt>
                <c:pt idx="13">
                  <c:v>4.7830002758933094</c:v>
                </c:pt>
                <c:pt idx="14">
                  <c:v>4.7667061417844687</c:v>
                </c:pt>
                <c:pt idx="15">
                  <c:v>4.7504679831040653</c:v>
                </c:pt>
                <c:pt idx="16">
                  <c:v>4.7342856246577538</c:v>
                </c:pt>
                <c:pt idx="17">
                  <c:v>4.718158892681978</c:v>
                </c:pt>
                <c:pt idx="18">
                  <c:v>4.7020876151694697</c:v>
                </c:pt>
                <c:pt idx="19">
                  <c:v>4.6860716219003429</c:v>
                </c:pt>
                <c:pt idx="20">
                  <c:v>4.6701107444420868</c:v>
                </c:pt>
                <c:pt idx="21">
                  <c:v>4.654204816149571</c:v>
                </c:pt>
                <c:pt idx="22">
                  <c:v>4.638353672490136</c:v>
                </c:pt>
                <c:pt idx="23">
                  <c:v>4.6225571509628134</c:v>
                </c:pt>
                <c:pt idx="24">
                  <c:v>4.6068150913282775</c:v>
                </c:pt>
                <c:pt idx="25">
                  <c:v>4.5911273360710432</c:v>
                </c:pt>
                <c:pt idx="26">
                  <c:v>4.5754937303995211</c:v>
                </c:pt>
                <c:pt idx="27">
                  <c:v>4.5599141222460098</c:v>
                </c:pt>
                <c:pt idx="28">
                  <c:v>4.5443883623823877</c:v>
                </c:pt>
                <c:pt idx="29">
                  <c:v>4.5289163053222792</c:v>
                </c:pt>
                <c:pt idx="30">
                  <c:v>4.5134978084787418</c:v>
                </c:pt>
                <c:pt idx="31">
                  <c:v>4.498132733781925</c:v>
                </c:pt>
                <c:pt idx="32">
                  <c:v>4.4828209480338872</c:v>
                </c:pt>
                <c:pt idx="33">
                  <c:v>4.4675623229085968</c:v>
                </c:pt>
                <c:pt idx="34">
                  <c:v>4.4523567349519357</c:v>
                </c:pt>
                <c:pt idx="35">
                  <c:v>4.4372040668081558</c:v>
                </c:pt>
                <c:pt idx="36">
                  <c:v>4.4221042077410164</c:v>
                </c:pt>
                <c:pt idx="37">
                  <c:v>4.407057053372835</c:v>
                </c:pt>
                <c:pt idx="38">
                  <c:v>4.3920625098668573</c:v>
                </c:pt>
                <c:pt idx="39">
                  <c:v>4.3771204940328872</c:v>
                </c:pt>
                <c:pt idx="40">
                  <c:v>4.3622309333272939</c:v>
                </c:pt>
                <c:pt idx="41">
                  <c:v>4.3473937661181781</c:v>
                </c:pt>
                <c:pt idx="42">
                  <c:v>4.3326089494466853</c:v>
                </c:pt>
                <c:pt idx="43">
                  <c:v>4.3178764498931024</c:v>
                </c:pt>
                <c:pt idx="44">
                  <c:v>4.3031962577964054</c:v>
                </c:pt>
                <c:pt idx="45">
                  <c:v>4.2885683939932608</c:v>
                </c:pt>
                <c:pt idx="46">
                  <c:v>4.2739929098180287</c:v>
                </c:pt>
                <c:pt idx="47">
                  <c:v>4.2594698871027621</c:v>
                </c:pt>
                <c:pt idx="48">
                  <c:v>4.244999450775107</c:v>
                </c:pt>
                <c:pt idx="49">
                  <c:v>4.2305817827422034</c:v>
                </c:pt>
                <c:pt idx="50">
                  <c:v>4.2162170862244288</c:v>
                </c:pt>
                <c:pt idx="51">
                  <c:v>4.2019056909265569</c:v>
                </c:pt>
                <c:pt idx="52">
                  <c:v>4.1876480617136709</c:v>
                </c:pt>
                <c:pt idx="53">
                  <c:v>4.1734447986111727</c:v>
                </c:pt>
                <c:pt idx="54">
                  <c:v>4.1592966368047799</c:v>
                </c:pt>
                <c:pt idx="55">
                  <c:v>4.1452046248200816</c:v>
                </c:pt>
                <c:pt idx="56">
                  <c:v>4.1311699736369478</c:v>
                </c:pt>
                <c:pt idx="57">
                  <c:v>4.1171945117605278</c:v>
                </c:pt>
                <c:pt idx="58">
                  <c:v>4.1032810893085223</c:v>
                </c:pt>
                <c:pt idx="59">
                  <c:v>4.0894335780474247</c:v>
                </c:pt>
                <c:pt idx="60">
                  <c:v>4.0756574289858243</c:v>
                </c:pt>
                <c:pt idx="61">
                  <c:v>4.0619619736947072</c:v>
                </c:pt>
                <c:pt idx="62">
                  <c:v>4.048363198764708</c:v>
                </c:pt>
                <c:pt idx="63">
                  <c:v>4.0348926941239576</c:v>
                </c:pt>
                <c:pt idx="64">
                  <c:v>4.0216260478408632</c:v>
                </c:pt>
                <c:pt idx="65">
                  <c:v>4.008837809426602</c:v>
                </c:pt>
                <c:pt idx="66">
                  <c:v>4.0000783759926692</c:v>
                </c:pt>
              </c:numCache>
            </c:numRef>
          </c:yVal>
          <c:smooth val="1"/>
        </c:ser>
        <c:ser>
          <c:idx val="2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Numerical!$D$13:$D$79</c:f>
              <c:numCache>
                <c:formatCode>General</c:formatCode>
                <c:ptCount val="67"/>
                <c:pt idx="0">
                  <c:v>1.79</c:v>
                </c:pt>
                <c:pt idx="1">
                  <c:v>1.8070383704687101</c:v>
                </c:pt>
                <c:pt idx="2">
                  <c:v>1.824018369251877</c:v>
                </c:pt>
                <c:pt idx="3">
                  <c:v>1.840940187508679</c:v>
                </c:pt>
                <c:pt idx="4">
                  <c:v>1.857804015389062</c:v>
                </c:pt>
                <c:pt idx="5">
                  <c:v>1.874610041953908</c:v>
                </c:pt>
                <c:pt idx="6">
                  <c:v>1.891358455165185</c:v>
                </c:pt>
                <c:pt idx="7">
                  <c:v>1.9080494418859471</c:v>
                </c:pt>
                <c:pt idx="8">
                  <c:v>1.9246831878774482</c:v>
                </c:pt>
                <c:pt idx="9">
                  <c:v>1.9412598776959431</c:v>
                </c:pt>
                <c:pt idx="10">
                  <c:v>1.9577796947513411</c:v>
                </c:pt>
                <c:pt idx="11">
                  <c:v>1.974242821186607</c:v>
                </c:pt>
                <c:pt idx="12">
                  <c:v>1.9906494378123232</c:v>
                </c:pt>
                <c:pt idx="13">
                  <c:v>2.006999724106691</c:v>
                </c:pt>
                <c:pt idx="14">
                  <c:v>2.0232938582155309</c:v>
                </c:pt>
                <c:pt idx="15">
                  <c:v>2.0395320168959348</c:v>
                </c:pt>
                <c:pt idx="16">
                  <c:v>2.0557143753422462</c:v>
                </c:pt>
                <c:pt idx="17">
                  <c:v>2.0718411073180221</c:v>
                </c:pt>
                <c:pt idx="18">
                  <c:v>2.0879123848305299</c:v>
                </c:pt>
                <c:pt idx="19">
                  <c:v>2.1039283780996572</c:v>
                </c:pt>
                <c:pt idx="20">
                  <c:v>2.1198892555579132</c:v>
                </c:pt>
                <c:pt idx="21">
                  <c:v>2.135795183850429</c:v>
                </c:pt>
                <c:pt idx="22">
                  <c:v>2.1516463275098641</c:v>
                </c:pt>
                <c:pt idx="23">
                  <c:v>2.1674428490371871</c:v>
                </c:pt>
                <c:pt idx="24">
                  <c:v>2.183184908671723</c:v>
                </c:pt>
                <c:pt idx="25">
                  <c:v>2.1988726639289569</c:v>
                </c:pt>
                <c:pt idx="26">
                  <c:v>2.2145062696004789</c:v>
                </c:pt>
                <c:pt idx="27">
                  <c:v>2.2300858777539903</c:v>
                </c:pt>
                <c:pt idx="28">
                  <c:v>2.2456116376176123</c:v>
                </c:pt>
                <c:pt idx="29">
                  <c:v>2.2610836946777209</c:v>
                </c:pt>
                <c:pt idx="30">
                  <c:v>2.2765021915212582</c:v>
                </c:pt>
                <c:pt idx="31">
                  <c:v>2.291867266218075</c:v>
                </c:pt>
                <c:pt idx="32">
                  <c:v>2.3071790519661128</c:v>
                </c:pt>
                <c:pt idx="33">
                  <c:v>2.3224376770914033</c:v>
                </c:pt>
                <c:pt idx="34">
                  <c:v>2.3376432650480643</c:v>
                </c:pt>
                <c:pt idx="35">
                  <c:v>2.3527959331918442</c:v>
                </c:pt>
                <c:pt idx="36">
                  <c:v>2.3678957922589841</c:v>
                </c:pt>
                <c:pt idx="37">
                  <c:v>2.382942946627165</c:v>
                </c:pt>
                <c:pt idx="38">
                  <c:v>2.3979374901331432</c:v>
                </c:pt>
                <c:pt idx="39">
                  <c:v>2.4128795059671129</c:v>
                </c:pt>
                <c:pt idx="40">
                  <c:v>2.4277690666727061</c:v>
                </c:pt>
                <c:pt idx="41">
                  <c:v>2.442606233881822</c:v>
                </c:pt>
                <c:pt idx="42">
                  <c:v>2.4573910505533147</c:v>
                </c:pt>
                <c:pt idx="43">
                  <c:v>2.4721235501068981</c:v>
                </c:pt>
                <c:pt idx="44">
                  <c:v>2.4868037422035951</c:v>
                </c:pt>
                <c:pt idx="45">
                  <c:v>2.5014316060067392</c:v>
                </c:pt>
                <c:pt idx="46">
                  <c:v>2.5160070901819713</c:v>
                </c:pt>
                <c:pt idx="47">
                  <c:v>2.5305301128972379</c:v>
                </c:pt>
                <c:pt idx="48">
                  <c:v>2.545000549224893</c:v>
                </c:pt>
                <c:pt idx="49">
                  <c:v>2.5594182172577971</c:v>
                </c:pt>
                <c:pt idx="50">
                  <c:v>2.5737829137755712</c:v>
                </c:pt>
                <c:pt idx="51">
                  <c:v>2.5880943090734432</c:v>
                </c:pt>
                <c:pt idx="52">
                  <c:v>2.6023519382863292</c:v>
                </c:pt>
                <c:pt idx="53">
                  <c:v>2.6165552013888269</c:v>
                </c:pt>
                <c:pt idx="54">
                  <c:v>2.6307033631952201</c:v>
                </c:pt>
                <c:pt idx="55">
                  <c:v>2.644795375179918</c:v>
                </c:pt>
                <c:pt idx="56">
                  <c:v>2.6588300263630522</c:v>
                </c:pt>
                <c:pt idx="57">
                  <c:v>2.6728054882394723</c:v>
                </c:pt>
                <c:pt idx="58">
                  <c:v>2.6867189106914777</c:v>
                </c:pt>
                <c:pt idx="59">
                  <c:v>2.7005664219525753</c:v>
                </c:pt>
                <c:pt idx="60">
                  <c:v>2.7143425710141758</c:v>
                </c:pt>
                <c:pt idx="61">
                  <c:v>2.7280380263052928</c:v>
                </c:pt>
                <c:pt idx="62">
                  <c:v>2.7416368012352921</c:v>
                </c:pt>
                <c:pt idx="63">
                  <c:v>2.7551073058760425</c:v>
                </c:pt>
                <c:pt idx="64">
                  <c:v>2.7683739521591368</c:v>
                </c:pt>
                <c:pt idx="65">
                  <c:v>2.7811621905733985</c:v>
                </c:pt>
                <c:pt idx="66">
                  <c:v>2.7899216240073308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91968"/>
        <c:axId val="144245120"/>
      </c:scatterChart>
      <c:valAx>
        <c:axId val="15589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4245120"/>
        <c:crosses val="autoZero"/>
        <c:crossBetween val="midCat"/>
      </c:valAx>
      <c:valAx>
        <c:axId val="144245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concentration (kmol m</a:t>
                </a:r>
                <a:r>
                  <a:rPr lang="en-US" sz="2000" baseline="30000">
                    <a:latin typeface="Symbol" pitchFamily="18" charset="2"/>
                  </a:rPr>
                  <a:t>-</a:t>
                </a:r>
                <a:r>
                  <a:rPr lang="en-US" sz="2000" baseline="30000"/>
                  <a:t>3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1.7592592271934378E-2"/>
              <c:y val="0.22266730295076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5589196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Numerical!$B$13:$B$79</c:f>
              <c:numCache>
                <c:formatCode>General</c:formatCode>
                <c:ptCount val="67"/>
                <c:pt idx="0">
                  <c:v>1</c:v>
                </c:pt>
                <c:pt idx="1">
                  <c:v>0.98296162953128996</c:v>
                </c:pt>
                <c:pt idx="2">
                  <c:v>0.96598163074812304</c:v>
                </c:pt>
                <c:pt idx="3">
                  <c:v>0.94905981249132099</c:v>
                </c:pt>
                <c:pt idx="4">
                  <c:v>0.932195984610938</c:v>
                </c:pt>
                <c:pt idx="5">
                  <c:v>0.91538995804609202</c:v>
                </c:pt>
                <c:pt idx="6">
                  <c:v>0.89864154483481495</c:v>
                </c:pt>
                <c:pt idx="7">
                  <c:v>0.88195055811405298</c:v>
                </c:pt>
                <c:pt idx="8">
                  <c:v>0.86531681212255196</c:v>
                </c:pt>
                <c:pt idx="9">
                  <c:v>0.84874012230405704</c:v>
                </c:pt>
                <c:pt idx="10">
                  <c:v>0.83222030524865898</c:v>
                </c:pt>
                <c:pt idx="11">
                  <c:v>0.81575717881339305</c:v>
                </c:pt>
                <c:pt idx="12">
                  <c:v>0.79935056218767697</c:v>
                </c:pt>
                <c:pt idx="13">
                  <c:v>0.78300027589330901</c:v>
                </c:pt>
                <c:pt idx="14">
                  <c:v>0.76670614178446905</c:v>
                </c:pt>
                <c:pt idx="15">
                  <c:v>0.75046798310406504</c:v>
                </c:pt>
                <c:pt idx="16">
                  <c:v>0.73428562465775404</c:v>
                </c:pt>
                <c:pt idx="17">
                  <c:v>0.71815889268197797</c:v>
                </c:pt>
                <c:pt idx="18">
                  <c:v>0.70208761516947005</c:v>
                </c:pt>
                <c:pt idx="19">
                  <c:v>0.68607162190034299</c:v>
                </c:pt>
                <c:pt idx="20">
                  <c:v>0.67011074444208696</c:v>
                </c:pt>
                <c:pt idx="21">
                  <c:v>0.65420481614957104</c:v>
                </c:pt>
                <c:pt idx="22">
                  <c:v>0.63835367249013597</c:v>
                </c:pt>
                <c:pt idx="23">
                  <c:v>0.62255715096281306</c:v>
                </c:pt>
                <c:pt idx="24">
                  <c:v>0.60681509132827705</c:v>
                </c:pt>
                <c:pt idx="25">
                  <c:v>0.59112733607104295</c:v>
                </c:pt>
                <c:pt idx="26">
                  <c:v>0.57549373039952101</c:v>
                </c:pt>
                <c:pt idx="27">
                  <c:v>0.55991412224601</c:v>
                </c:pt>
                <c:pt idx="28">
                  <c:v>0.54438836238238797</c:v>
                </c:pt>
                <c:pt idx="29">
                  <c:v>0.52891630532227896</c:v>
                </c:pt>
                <c:pt idx="30">
                  <c:v>0.51349780847874205</c:v>
                </c:pt>
                <c:pt idx="31">
                  <c:v>0.49813273378192502</c:v>
                </c:pt>
                <c:pt idx="32">
                  <c:v>0.48282094803388698</c:v>
                </c:pt>
                <c:pt idx="33">
                  <c:v>0.46756232290859701</c:v>
                </c:pt>
                <c:pt idx="34">
                  <c:v>0.45235673495193601</c:v>
                </c:pt>
                <c:pt idx="35">
                  <c:v>0.43720406680815599</c:v>
                </c:pt>
                <c:pt idx="36">
                  <c:v>0.42210420774101598</c:v>
                </c:pt>
                <c:pt idx="37">
                  <c:v>0.40705705337283499</c:v>
                </c:pt>
                <c:pt idx="38">
                  <c:v>0.39206250986685698</c:v>
                </c:pt>
                <c:pt idx="39">
                  <c:v>0.377120494032887</c:v>
                </c:pt>
                <c:pt idx="40">
                  <c:v>0.362230933327294</c:v>
                </c:pt>
                <c:pt idx="41">
                  <c:v>0.34739376611817802</c:v>
                </c:pt>
                <c:pt idx="42">
                  <c:v>0.33260894944668501</c:v>
                </c:pt>
                <c:pt idx="43">
                  <c:v>0.31787644989310199</c:v>
                </c:pt>
                <c:pt idx="44">
                  <c:v>0.30319625779640502</c:v>
                </c:pt>
                <c:pt idx="45">
                  <c:v>0.28856839399326101</c:v>
                </c:pt>
                <c:pt idx="46">
                  <c:v>0.27399290981802898</c:v>
                </c:pt>
                <c:pt idx="47">
                  <c:v>0.25946988710276198</c:v>
                </c:pt>
                <c:pt idx="48">
                  <c:v>0.24499945077510701</c:v>
                </c:pt>
                <c:pt idx="49">
                  <c:v>0.23058178274220301</c:v>
                </c:pt>
                <c:pt idx="50">
                  <c:v>0.21621708622442901</c:v>
                </c:pt>
                <c:pt idx="51">
                  <c:v>0.201905690926557</c:v>
                </c:pt>
                <c:pt idx="52">
                  <c:v>0.18764806171367099</c:v>
                </c:pt>
                <c:pt idx="53">
                  <c:v>0.17344479861117301</c:v>
                </c:pt>
                <c:pt idx="54">
                  <c:v>0.15929663680478001</c:v>
                </c:pt>
                <c:pt idx="55">
                  <c:v>0.14520462482008201</c:v>
                </c:pt>
                <c:pt idx="56">
                  <c:v>0.13116997363694799</c:v>
                </c:pt>
                <c:pt idx="57">
                  <c:v>0.117194511760528</c:v>
                </c:pt>
                <c:pt idx="58">
                  <c:v>0.10328108930852201</c:v>
                </c:pt>
                <c:pt idx="59">
                  <c:v>8.9433578047424703E-2</c:v>
                </c:pt>
                <c:pt idx="60">
                  <c:v>7.5657428985824005E-2</c:v>
                </c:pt>
                <c:pt idx="61">
                  <c:v>6.1961973694707399E-2</c:v>
                </c:pt>
                <c:pt idx="62">
                  <c:v>4.83631987647078E-2</c:v>
                </c:pt>
                <c:pt idx="63">
                  <c:v>3.4892694123957298E-2</c:v>
                </c:pt>
                <c:pt idx="64">
                  <c:v>2.1626047840863201E-2</c:v>
                </c:pt>
                <c:pt idx="65">
                  <c:v>8.8378094266015304E-3</c:v>
                </c:pt>
                <c:pt idx="66" formatCode="0.00E+00">
                  <c:v>7.8375992669248593E-5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Numerical!$C$13:$C$79</c:f>
              <c:numCache>
                <c:formatCode>General</c:formatCode>
                <c:ptCount val="67"/>
                <c:pt idx="0">
                  <c:v>5</c:v>
                </c:pt>
                <c:pt idx="1">
                  <c:v>4.9829616295312897</c:v>
                </c:pt>
                <c:pt idx="2">
                  <c:v>4.9659816307481233</c:v>
                </c:pt>
                <c:pt idx="3">
                  <c:v>4.9490598124913205</c:v>
                </c:pt>
                <c:pt idx="4">
                  <c:v>4.9321959846109378</c:v>
                </c:pt>
                <c:pt idx="5">
                  <c:v>4.9153899580460916</c:v>
                </c:pt>
                <c:pt idx="6">
                  <c:v>4.8986415448348151</c:v>
                </c:pt>
                <c:pt idx="7">
                  <c:v>4.8819505581140525</c:v>
                </c:pt>
                <c:pt idx="8">
                  <c:v>4.8653168121225523</c:v>
                </c:pt>
                <c:pt idx="9">
                  <c:v>4.8487401223040569</c:v>
                </c:pt>
                <c:pt idx="10">
                  <c:v>4.8322203052486588</c:v>
                </c:pt>
                <c:pt idx="11">
                  <c:v>4.815757178813393</c:v>
                </c:pt>
                <c:pt idx="12">
                  <c:v>4.7993505621876773</c:v>
                </c:pt>
                <c:pt idx="13">
                  <c:v>4.7830002758933094</c:v>
                </c:pt>
                <c:pt idx="14">
                  <c:v>4.7667061417844687</c:v>
                </c:pt>
                <c:pt idx="15">
                  <c:v>4.7504679831040653</c:v>
                </c:pt>
                <c:pt idx="16">
                  <c:v>4.7342856246577538</c:v>
                </c:pt>
                <c:pt idx="17">
                  <c:v>4.718158892681978</c:v>
                </c:pt>
                <c:pt idx="18">
                  <c:v>4.7020876151694697</c:v>
                </c:pt>
                <c:pt idx="19">
                  <c:v>4.6860716219003429</c:v>
                </c:pt>
                <c:pt idx="20">
                  <c:v>4.6701107444420868</c:v>
                </c:pt>
                <c:pt idx="21">
                  <c:v>4.654204816149571</c:v>
                </c:pt>
                <c:pt idx="22">
                  <c:v>4.638353672490136</c:v>
                </c:pt>
                <c:pt idx="23">
                  <c:v>4.6225571509628134</c:v>
                </c:pt>
                <c:pt idx="24">
                  <c:v>4.6068150913282775</c:v>
                </c:pt>
                <c:pt idx="25">
                  <c:v>4.5911273360710432</c:v>
                </c:pt>
                <c:pt idx="26">
                  <c:v>4.5754937303995211</c:v>
                </c:pt>
                <c:pt idx="27">
                  <c:v>4.5599141222460098</c:v>
                </c:pt>
                <c:pt idx="28">
                  <c:v>4.5443883623823877</c:v>
                </c:pt>
                <c:pt idx="29">
                  <c:v>4.5289163053222792</c:v>
                </c:pt>
                <c:pt idx="30">
                  <c:v>4.5134978084787418</c:v>
                </c:pt>
                <c:pt idx="31">
                  <c:v>4.498132733781925</c:v>
                </c:pt>
                <c:pt idx="32">
                  <c:v>4.4828209480338872</c:v>
                </c:pt>
                <c:pt idx="33">
                  <c:v>4.4675623229085968</c:v>
                </c:pt>
                <c:pt idx="34">
                  <c:v>4.4523567349519357</c:v>
                </c:pt>
                <c:pt idx="35">
                  <c:v>4.4372040668081558</c:v>
                </c:pt>
                <c:pt idx="36">
                  <c:v>4.4221042077410164</c:v>
                </c:pt>
                <c:pt idx="37">
                  <c:v>4.407057053372835</c:v>
                </c:pt>
                <c:pt idx="38">
                  <c:v>4.3920625098668573</c:v>
                </c:pt>
                <c:pt idx="39">
                  <c:v>4.3771204940328872</c:v>
                </c:pt>
                <c:pt idx="40">
                  <c:v>4.3622309333272939</c:v>
                </c:pt>
                <c:pt idx="41">
                  <c:v>4.3473937661181781</c:v>
                </c:pt>
                <c:pt idx="42">
                  <c:v>4.3326089494466853</c:v>
                </c:pt>
                <c:pt idx="43">
                  <c:v>4.3178764498931024</c:v>
                </c:pt>
                <c:pt idx="44">
                  <c:v>4.3031962577964054</c:v>
                </c:pt>
                <c:pt idx="45">
                  <c:v>4.2885683939932608</c:v>
                </c:pt>
                <c:pt idx="46">
                  <c:v>4.2739929098180287</c:v>
                </c:pt>
                <c:pt idx="47">
                  <c:v>4.2594698871027621</c:v>
                </c:pt>
                <c:pt idx="48">
                  <c:v>4.244999450775107</c:v>
                </c:pt>
                <c:pt idx="49">
                  <c:v>4.2305817827422034</c:v>
                </c:pt>
                <c:pt idx="50">
                  <c:v>4.2162170862244288</c:v>
                </c:pt>
                <c:pt idx="51">
                  <c:v>4.2019056909265569</c:v>
                </c:pt>
                <c:pt idx="52">
                  <c:v>4.1876480617136709</c:v>
                </c:pt>
                <c:pt idx="53">
                  <c:v>4.1734447986111727</c:v>
                </c:pt>
                <c:pt idx="54">
                  <c:v>4.1592966368047799</c:v>
                </c:pt>
                <c:pt idx="55">
                  <c:v>4.1452046248200816</c:v>
                </c:pt>
                <c:pt idx="56">
                  <c:v>4.1311699736369478</c:v>
                </c:pt>
                <c:pt idx="57">
                  <c:v>4.1171945117605278</c:v>
                </c:pt>
                <c:pt idx="58">
                  <c:v>4.1032810893085223</c:v>
                </c:pt>
                <c:pt idx="59">
                  <c:v>4.0894335780474247</c:v>
                </c:pt>
                <c:pt idx="60">
                  <c:v>4.0756574289858243</c:v>
                </c:pt>
                <c:pt idx="61">
                  <c:v>4.0619619736947072</c:v>
                </c:pt>
                <c:pt idx="62">
                  <c:v>4.048363198764708</c:v>
                </c:pt>
                <c:pt idx="63">
                  <c:v>4.0348926941239576</c:v>
                </c:pt>
                <c:pt idx="64">
                  <c:v>4.0216260478408632</c:v>
                </c:pt>
                <c:pt idx="65">
                  <c:v>4.008837809426602</c:v>
                </c:pt>
                <c:pt idx="66">
                  <c:v>4.0000783759926692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Numerical!$A$13:$A$79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</c:numCache>
            </c:numRef>
          </c:xVal>
          <c:yVal>
            <c:numRef>
              <c:f>Numerical!$D$13:$D$79</c:f>
              <c:numCache>
                <c:formatCode>General</c:formatCode>
                <c:ptCount val="67"/>
                <c:pt idx="0">
                  <c:v>1.79</c:v>
                </c:pt>
                <c:pt idx="1">
                  <c:v>1.8070383704687101</c:v>
                </c:pt>
                <c:pt idx="2">
                  <c:v>1.824018369251877</c:v>
                </c:pt>
                <c:pt idx="3">
                  <c:v>1.840940187508679</c:v>
                </c:pt>
                <c:pt idx="4">
                  <c:v>1.857804015389062</c:v>
                </c:pt>
                <c:pt idx="5">
                  <c:v>1.874610041953908</c:v>
                </c:pt>
                <c:pt idx="6">
                  <c:v>1.891358455165185</c:v>
                </c:pt>
                <c:pt idx="7">
                  <c:v>1.9080494418859471</c:v>
                </c:pt>
                <c:pt idx="8">
                  <c:v>1.9246831878774482</c:v>
                </c:pt>
                <c:pt idx="9">
                  <c:v>1.9412598776959431</c:v>
                </c:pt>
                <c:pt idx="10">
                  <c:v>1.9577796947513411</c:v>
                </c:pt>
                <c:pt idx="11">
                  <c:v>1.974242821186607</c:v>
                </c:pt>
                <c:pt idx="12">
                  <c:v>1.9906494378123232</c:v>
                </c:pt>
                <c:pt idx="13">
                  <c:v>2.006999724106691</c:v>
                </c:pt>
                <c:pt idx="14">
                  <c:v>2.0232938582155309</c:v>
                </c:pt>
                <c:pt idx="15">
                  <c:v>2.0395320168959348</c:v>
                </c:pt>
                <c:pt idx="16">
                  <c:v>2.0557143753422462</c:v>
                </c:pt>
                <c:pt idx="17">
                  <c:v>2.0718411073180221</c:v>
                </c:pt>
                <c:pt idx="18">
                  <c:v>2.0879123848305299</c:v>
                </c:pt>
                <c:pt idx="19">
                  <c:v>2.1039283780996572</c:v>
                </c:pt>
                <c:pt idx="20">
                  <c:v>2.1198892555579132</c:v>
                </c:pt>
                <c:pt idx="21">
                  <c:v>2.135795183850429</c:v>
                </c:pt>
                <c:pt idx="22">
                  <c:v>2.1516463275098641</c:v>
                </c:pt>
                <c:pt idx="23">
                  <c:v>2.1674428490371871</c:v>
                </c:pt>
                <c:pt idx="24">
                  <c:v>2.183184908671723</c:v>
                </c:pt>
                <c:pt idx="25">
                  <c:v>2.1988726639289569</c:v>
                </c:pt>
                <c:pt idx="26">
                  <c:v>2.2145062696004789</c:v>
                </c:pt>
                <c:pt idx="27">
                  <c:v>2.2300858777539903</c:v>
                </c:pt>
                <c:pt idx="28">
                  <c:v>2.2456116376176123</c:v>
                </c:pt>
                <c:pt idx="29">
                  <c:v>2.2610836946777209</c:v>
                </c:pt>
                <c:pt idx="30">
                  <c:v>2.2765021915212582</c:v>
                </c:pt>
                <c:pt idx="31">
                  <c:v>2.291867266218075</c:v>
                </c:pt>
                <c:pt idx="32">
                  <c:v>2.3071790519661128</c:v>
                </c:pt>
                <c:pt idx="33">
                  <c:v>2.3224376770914033</c:v>
                </c:pt>
                <c:pt idx="34">
                  <c:v>2.3376432650480643</c:v>
                </c:pt>
                <c:pt idx="35">
                  <c:v>2.3527959331918442</c:v>
                </c:pt>
                <c:pt idx="36">
                  <c:v>2.3678957922589841</c:v>
                </c:pt>
                <c:pt idx="37">
                  <c:v>2.382942946627165</c:v>
                </c:pt>
                <c:pt idx="38">
                  <c:v>2.3979374901331432</c:v>
                </c:pt>
                <c:pt idx="39">
                  <c:v>2.4128795059671129</c:v>
                </c:pt>
                <c:pt idx="40">
                  <c:v>2.4277690666727061</c:v>
                </c:pt>
                <c:pt idx="41">
                  <c:v>2.442606233881822</c:v>
                </c:pt>
                <c:pt idx="42">
                  <c:v>2.4573910505533147</c:v>
                </c:pt>
                <c:pt idx="43">
                  <c:v>2.4721235501068981</c:v>
                </c:pt>
                <c:pt idx="44">
                  <c:v>2.4868037422035951</c:v>
                </c:pt>
                <c:pt idx="45">
                  <c:v>2.5014316060067392</c:v>
                </c:pt>
                <c:pt idx="46">
                  <c:v>2.5160070901819713</c:v>
                </c:pt>
                <c:pt idx="47">
                  <c:v>2.5305301128972379</c:v>
                </c:pt>
                <c:pt idx="48">
                  <c:v>2.545000549224893</c:v>
                </c:pt>
                <c:pt idx="49">
                  <c:v>2.5594182172577971</c:v>
                </c:pt>
                <c:pt idx="50">
                  <c:v>2.5737829137755712</c:v>
                </c:pt>
                <c:pt idx="51">
                  <c:v>2.5880943090734432</c:v>
                </c:pt>
                <c:pt idx="52">
                  <c:v>2.6023519382863292</c:v>
                </c:pt>
                <c:pt idx="53">
                  <c:v>2.6165552013888269</c:v>
                </c:pt>
                <c:pt idx="54">
                  <c:v>2.6307033631952201</c:v>
                </c:pt>
                <c:pt idx="55">
                  <c:v>2.644795375179918</c:v>
                </c:pt>
                <c:pt idx="56">
                  <c:v>2.6588300263630522</c:v>
                </c:pt>
                <c:pt idx="57">
                  <c:v>2.6728054882394723</c:v>
                </c:pt>
                <c:pt idx="58">
                  <c:v>2.6867189106914777</c:v>
                </c:pt>
                <c:pt idx="59">
                  <c:v>2.7005664219525753</c:v>
                </c:pt>
                <c:pt idx="60">
                  <c:v>2.7143425710141758</c:v>
                </c:pt>
                <c:pt idx="61">
                  <c:v>2.7280380263052928</c:v>
                </c:pt>
                <c:pt idx="62">
                  <c:v>2.7416368012352921</c:v>
                </c:pt>
                <c:pt idx="63">
                  <c:v>2.7551073058760425</c:v>
                </c:pt>
                <c:pt idx="64">
                  <c:v>2.7683739521591368</c:v>
                </c:pt>
                <c:pt idx="65">
                  <c:v>2.7811621905733985</c:v>
                </c:pt>
                <c:pt idx="66">
                  <c:v>2.7899216240073308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60800"/>
        <c:axId val="144462976"/>
      </c:scatterChart>
      <c:valAx>
        <c:axId val="14446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462976"/>
        <c:crosses val="autoZero"/>
        <c:crossBetween val="midCat"/>
      </c:valAx>
      <c:valAx>
        <c:axId val="144462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concentration (kmol m-3)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460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49102367992933"/>
          <c:y val="3.4762586494869963E-2"/>
          <c:w val="0.82182224855724018"/>
          <c:h val="0.80962777380100215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Graphical!$I$5:$I$44</c:f>
              <c:numCache>
                <c:formatCode>General</c:formatCode>
                <c:ptCount val="40"/>
                <c:pt idx="0">
                  <c:v>0.999</c:v>
                </c:pt>
                <c:pt idx="1">
                  <c:v>0.99880000000000002</c:v>
                </c:pt>
                <c:pt idx="2">
                  <c:v>0.99856</c:v>
                </c:pt>
                <c:pt idx="3">
                  <c:v>0.99827200000000005</c:v>
                </c:pt>
                <c:pt idx="4">
                  <c:v>0.99792639999999999</c:v>
                </c:pt>
                <c:pt idx="5">
                  <c:v>0.99751168000000001</c:v>
                </c:pt>
                <c:pt idx="6">
                  <c:v>0.99701401599999995</c:v>
                </c:pt>
                <c:pt idx="7">
                  <c:v>0.99641681920000003</c:v>
                </c:pt>
                <c:pt idx="8">
                  <c:v>0.99570018303999996</c:v>
                </c:pt>
                <c:pt idx="9">
                  <c:v>0.99484021964799996</c:v>
                </c:pt>
                <c:pt idx="10">
                  <c:v>0.99380826357759999</c:v>
                </c:pt>
                <c:pt idx="11">
                  <c:v>0.99256991629311997</c:v>
                </c:pt>
                <c:pt idx="12">
                  <c:v>0.99108389955174403</c:v>
                </c:pt>
                <c:pt idx="13">
                  <c:v>0.98930067946209277</c:v>
                </c:pt>
                <c:pt idx="14">
                  <c:v>0.98716081535451139</c:v>
                </c:pt>
                <c:pt idx="15">
                  <c:v>0.9845929784254136</c:v>
                </c:pt>
                <c:pt idx="16">
                  <c:v>0.98151157411049639</c:v>
                </c:pt>
                <c:pt idx="17">
                  <c:v>0.97781388893259569</c:v>
                </c:pt>
                <c:pt idx="18">
                  <c:v>0.97337666671911482</c:v>
                </c:pt>
                <c:pt idx="19">
                  <c:v>0.96805200006293779</c:v>
                </c:pt>
                <c:pt idx="20">
                  <c:v>0.96166240007552528</c:v>
                </c:pt>
                <c:pt idx="21">
                  <c:v>0.95399488009063038</c:v>
                </c:pt>
                <c:pt idx="22">
                  <c:v>0.94479385610875644</c:v>
                </c:pt>
                <c:pt idx="23">
                  <c:v>0.93375262733050768</c:v>
                </c:pt>
                <c:pt idx="24">
                  <c:v>0.92050315279660921</c:v>
                </c:pt>
                <c:pt idx="25">
                  <c:v>0.90460378335593106</c:v>
                </c:pt>
                <c:pt idx="26">
                  <c:v>0.88552454002711734</c:v>
                </c:pt>
                <c:pt idx="27">
                  <c:v>0.86262944803254071</c:v>
                </c:pt>
                <c:pt idx="28">
                  <c:v>0.83515533763904892</c:v>
                </c:pt>
                <c:pt idx="29">
                  <c:v>0.80218640516685868</c:v>
                </c:pt>
                <c:pt idx="30">
                  <c:v>0.76262368620023047</c:v>
                </c:pt>
                <c:pt idx="31">
                  <c:v>0.71514842344027651</c:v>
                </c:pt>
                <c:pt idx="32">
                  <c:v>0.65817810812833188</c:v>
                </c:pt>
                <c:pt idx="33">
                  <c:v>0.58981372975399826</c:v>
                </c:pt>
                <c:pt idx="34">
                  <c:v>0.507776475704798</c:v>
                </c:pt>
                <c:pt idx="35">
                  <c:v>0.40933177084575756</c:v>
                </c:pt>
                <c:pt idx="36">
                  <c:v>0.30699882813431811</c:v>
                </c:pt>
                <c:pt idx="37">
                  <c:v>0.20466588542287867</c:v>
                </c:pt>
                <c:pt idx="38">
                  <c:v>0.10233294271143922</c:v>
                </c:pt>
                <c:pt idx="39">
                  <c:v>0</c:v>
                </c:pt>
              </c:numCache>
            </c:numRef>
          </c:xVal>
          <c:yVal>
            <c:numRef>
              <c:f>Graphical!$M$5:$M$44</c:f>
              <c:numCache>
                <c:formatCode>0.00</c:formatCode>
                <c:ptCount val="40"/>
                <c:pt idx="0">
                  <c:v>746.57526094666787</c:v>
                </c:pt>
                <c:pt idx="1">
                  <c:v>683.06492179330894</c:v>
                </c:pt>
                <c:pt idx="2">
                  <c:v>630.1329405012084</c:v>
                </c:pt>
                <c:pt idx="3">
                  <c:v>586.01491915634153</c:v>
                </c:pt>
                <c:pt idx="4">
                  <c:v>549.24025915241771</c:v>
                </c:pt>
                <c:pt idx="5">
                  <c:v>518.58314151988054</c:v>
                </c:pt>
                <c:pt idx="6">
                  <c:v>493.02166669994392</c:v>
                </c:pt>
                <c:pt idx="7">
                  <c:v>471.70379181077141</c:v>
                </c:pt>
                <c:pt idx="8">
                  <c:v>453.91893005918365</c:v>
                </c:pt>
                <c:pt idx="9">
                  <c:v>439.07426572397202</c:v>
                </c:pt>
                <c:pt idx="10">
                  <c:v>426.67499537117084</c:v>
                </c:pt>
                <c:pt idx="11">
                  <c:v>416.30783690633666</c:v>
                </c:pt>
                <c:pt idx="12">
                  <c:v>407.62725709694649</c:v>
                </c:pt>
                <c:pt idx="13">
                  <c:v>400.34395895716045</c:v>
                </c:pt>
                <c:pt idx="14">
                  <c:v>394.21524592075565</c:v>
                </c:pt>
                <c:pt idx="15">
                  <c:v>389.03694257956732</c:v>
                </c:pt>
                <c:pt idx="16">
                  <c:v>384.63660406565282</c:v>
                </c:pt>
                <c:pt idx="17">
                  <c:v>380.867789699534</c:v>
                </c:pt>
                <c:pt idx="18">
                  <c:v>377.60521283627048</c:v>
                </c:pt>
                <c:pt idx="19">
                  <c:v>374.74060922308178</c:v>
                </c:pt>
                <c:pt idx="20">
                  <c:v>372.1791917821065</c:v>
                </c:pt>
                <c:pt idx="21">
                  <c:v>369.836581581617</c:v>
                </c:pt>
                <c:pt idx="22">
                  <c:v>367.63612382393518</c:v>
                </c:pt>
                <c:pt idx="23">
                  <c:v>365.50651490163006</c:v>
                </c:pt>
                <c:pt idx="24">
                  <c:v>363.37968291756209</c:v>
                </c:pt>
                <c:pt idx="25">
                  <c:v>361.18888054379988</c:v>
                </c:pt>
                <c:pt idx="26">
                  <c:v>358.86696679359983</c:v>
                </c:pt>
                <c:pt idx="27">
                  <c:v>356.3448743376145</c:v>
                </c:pt>
                <c:pt idx="28">
                  <c:v>353.55028252821478</c:v>
                </c:pt>
                <c:pt idx="29">
                  <c:v>350.40654423135527</c:v>
                </c:pt>
                <c:pt idx="30">
                  <c:v>346.8319473217939</c:v>
                </c:pt>
                <c:pt idx="31">
                  <c:v>342.7394286612568</c:v>
                </c:pt>
                <c:pt idx="32">
                  <c:v>338.03689713627568</c:v>
                </c:pt>
                <c:pt idx="33">
                  <c:v>332.62835766724498</c:v>
                </c:pt>
                <c:pt idx="34">
                  <c:v>326.41605090993482</c:v>
                </c:pt>
                <c:pt idx="35">
                  <c:v>319.30381988143819</c:v>
                </c:pt>
                <c:pt idx="36">
                  <c:v>312.26008628481986</c:v>
                </c:pt>
                <c:pt idx="37">
                  <c:v>305.53742378726787</c:v>
                </c:pt>
                <c:pt idx="38">
                  <c:v>299.10886143172655</c:v>
                </c:pt>
                <c:pt idx="39">
                  <c:v>292.95238095238096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Graphical!$J$1:$J$2</c:f>
              <c:numCache>
                <c:formatCode>General</c:formatCode>
                <c:ptCount val="2"/>
                <c:pt idx="0">
                  <c:v>0.999</c:v>
                </c:pt>
                <c:pt idx="1">
                  <c:v>0.999</c:v>
                </c:pt>
              </c:numCache>
            </c:numRef>
          </c:xVal>
          <c:yVal>
            <c:numRef>
              <c:f>Graphical!$K$1:$K$2</c:f>
              <c:numCache>
                <c:formatCode>General</c:formatCode>
                <c:ptCount val="2"/>
                <c:pt idx="0" formatCode="0.00">
                  <c:v>746.57526094666787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96896"/>
        <c:axId val="144499072"/>
      </c:scatterChart>
      <c:valAx>
        <c:axId val="14449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 i="1"/>
                  <a:t>X</a:t>
                </a:r>
                <a:r>
                  <a:rPr lang="en-US" sz="2000" baseline="-25000"/>
                  <a:t>C</a:t>
                </a:r>
                <a:r>
                  <a:rPr lang="en-US" sz="1400" baseline="-40000"/>
                  <a:t>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4499072"/>
        <c:crosses val="autoZero"/>
        <c:crossBetween val="midCat"/>
      </c:valAx>
      <c:valAx>
        <c:axId val="144499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</a:t>
                </a:r>
                <a:r>
                  <a:rPr lang="en-US" sz="2000" baseline="-25000"/>
                  <a:t>C</a:t>
                </a:r>
                <a:r>
                  <a:rPr lang="en-US" sz="1400" baseline="-40000"/>
                  <a:t>4</a:t>
                </a:r>
                <a:r>
                  <a:rPr lang="en-US" sz="2000" baseline="-25000"/>
                  <a:t>,0</a:t>
                </a:r>
                <a:r>
                  <a:rPr lang="en-US" sz="2000"/>
                  <a:t> </a:t>
                </a:r>
                <a:r>
                  <a:rPr lang="en-US" sz="2000" i="1"/>
                  <a:t>V</a:t>
                </a:r>
                <a:r>
                  <a:rPr lang="en-US" sz="2000"/>
                  <a:t>/</a:t>
                </a:r>
                <a:r>
                  <a:rPr lang="en-US" sz="2000" i="1"/>
                  <a:t>m r</a:t>
                </a:r>
              </a:p>
            </c:rich>
          </c:tx>
          <c:layout>
            <c:manualLayout>
              <c:xMode val="edge"/>
              <c:yMode val="edge"/>
              <c:x val="2.0524690983923441E-2"/>
              <c:y val="0.3483744531933508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144496896"/>
        <c:crosses val="autoZero"/>
        <c:crossBetween val="midCat"/>
      </c:valAx>
      <c:spPr>
        <a:ln w="127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Graphical!$I$5:$I$44</c:f>
              <c:numCache>
                <c:formatCode>General</c:formatCode>
                <c:ptCount val="40"/>
                <c:pt idx="0">
                  <c:v>0.999</c:v>
                </c:pt>
                <c:pt idx="1">
                  <c:v>0.99880000000000002</c:v>
                </c:pt>
                <c:pt idx="2">
                  <c:v>0.99856</c:v>
                </c:pt>
                <c:pt idx="3">
                  <c:v>0.99827200000000005</c:v>
                </c:pt>
                <c:pt idx="4">
                  <c:v>0.99792639999999999</c:v>
                </c:pt>
                <c:pt idx="5">
                  <c:v>0.99751168000000001</c:v>
                </c:pt>
                <c:pt idx="6">
                  <c:v>0.99701401599999995</c:v>
                </c:pt>
                <c:pt idx="7">
                  <c:v>0.99641681920000003</c:v>
                </c:pt>
                <c:pt idx="8">
                  <c:v>0.99570018303999996</c:v>
                </c:pt>
                <c:pt idx="9">
                  <c:v>0.99484021964799996</c:v>
                </c:pt>
                <c:pt idx="10">
                  <c:v>0.99380826357759999</c:v>
                </c:pt>
                <c:pt idx="11">
                  <c:v>0.99256991629311997</c:v>
                </c:pt>
                <c:pt idx="12">
                  <c:v>0.99108389955174403</c:v>
                </c:pt>
                <c:pt idx="13">
                  <c:v>0.98930067946209277</c:v>
                </c:pt>
                <c:pt idx="14">
                  <c:v>0.98716081535451139</c:v>
                </c:pt>
                <c:pt idx="15">
                  <c:v>0.9845929784254136</c:v>
                </c:pt>
                <c:pt idx="16">
                  <c:v>0.98151157411049639</c:v>
                </c:pt>
                <c:pt idx="17">
                  <c:v>0.97781388893259569</c:v>
                </c:pt>
                <c:pt idx="18">
                  <c:v>0.97337666671911482</c:v>
                </c:pt>
                <c:pt idx="19">
                  <c:v>0.96805200006293779</c:v>
                </c:pt>
                <c:pt idx="20">
                  <c:v>0.96166240007552528</c:v>
                </c:pt>
                <c:pt idx="21">
                  <c:v>0.95399488009063038</c:v>
                </c:pt>
                <c:pt idx="22">
                  <c:v>0.94479385610875644</c:v>
                </c:pt>
                <c:pt idx="23">
                  <c:v>0.93375262733050768</c:v>
                </c:pt>
                <c:pt idx="24">
                  <c:v>0.92050315279660921</c:v>
                </c:pt>
                <c:pt idx="25">
                  <c:v>0.90460378335593106</c:v>
                </c:pt>
                <c:pt idx="26">
                  <c:v>0.88552454002711734</c:v>
                </c:pt>
                <c:pt idx="27">
                  <c:v>0.86262944803254071</c:v>
                </c:pt>
                <c:pt idx="28">
                  <c:v>0.83515533763904892</c:v>
                </c:pt>
                <c:pt idx="29">
                  <c:v>0.80218640516685868</c:v>
                </c:pt>
                <c:pt idx="30">
                  <c:v>0.76262368620023047</c:v>
                </c:pt>
                <c:pt idx="31">
                  <c:v>0.71514842344027651</c:v>
                </c:pt>
                <c:pt idx="32">
                  <c:v>0.65817810812833188</c:v>
                </c:pt>
                <c:pt idx="33">
                  <c:v>0.58981372975399826</c:v>
                </c:pt>
                <c:pt idx="34">
                  <c:v>0.507776475704798</c:v>
                </c:pt>
                <c:pt idx="35">
                  <c:v>0.40933177084575756</c:v>
                </c:pt>
                <c:pt idx="36">
                  <c:v>0.30699882813431811</c:v>
                </c:pt>
                <c:pt idx="37">
                  <c:v>0.20466588542287867</c:v>
                </c:pt>
                <c:pt idx="38">
                  <c:v>0.10233294271143922</c:v>
                </c:pt>
                <c:pt idx="39">
                  <c:v>0</c:v>
                </c:pt>
              </c:numCache>
            </c:numRef>
          </c:xVal>
          <c:yVal>
            <c:numRef>
              <c:f>Graphical!$M$5:$M$44</c:f>
              <c:numCache>
                <c:formatCode>0.00</c:formatCode>
                <c:ptCount val="40"/>
                <c:pt idx="0">
                  <c:v>746.57526094666787</c:v>
                </c:pt>
                <c:pt idx="1">
                  <c:v>683.06492179330894</c:v>
                </c:pt>
                <c:pt idx="2">
                  <c:v>630.1329405012084</c:v>
                </c:pt>
                <c:pt idx="3">
                  <c:v>586.01491915634153</c:v>
                </c:pt>
                <c:pt idx="4">
                  <c:v>549.24025915241771</c:v>
                </c:pt>
                <c:pt idx="5">
                  <c:v>518.58314151988054</c:v>
                </c:pt>
                <c:pt idx="6">
                  <c:v>493.02166669994392</c:v>
                </c:pt>
                <c:pt idx="7">
                  <c:v>471.70379181077141</c:v>
                </c:pt>
                <c:pt idx="8">
                  <c:v>453.91893005918365</c:v>
                </c:pt>
                <c:pt idx="9">
                  <c:v>439.07426572397202</c:v>
                </c:pt>
                <c:pt idx="10">
                  <c:v>426.67499537117084</c:v>
                </c:pt>
                <c:pt idx="11">
                  <c:v>416.30783690633666</c:v>
                </c:pt>
                <c:pt idx="12">
                  <c:v>407.62725709694649</c:v>
                </c:pt>
                <c:pt idx="13">
                  <c:v>400.34395895716045</c:v>
                </c:pt>
                <c:pt idx="14">
                  <c:v>394.21524592075565</c:v>
                </c:pt>
                <c:pt idx="15">
                  <c:v>389.03694257956732</c:v>
                </c:pt>
                <c:pt idx="16">
                  <c:v>384.63660406565282</c:v>
                </c:pt>
                <c:pt idx="17">
                  <c:v>380.867789699534</c:v>
                </c:pt>
                <c:pt idx="18">
                  <c:v>377.60521283627048</c:v>
                </c:pt>
                <c:pt idx="19">
                  <c:v>374.74060922308178</c:v>
                </c:pt>
                <c:pt idx="20">
                  <c:v>372.1791917821065</c:v>
                </c:pt>
                <c:pt idx="21">
                  <c:v>369.836581581617</c:v>
                </c:pt>
                <c:pt idx="22">
                  <c:v>367.63612382393518</c:v>
                </c:pt>
                <c:pt idx="23">
                  <c:v>365.50651490163006</c:v>
                </c:pt>
                <c:pt idx="24">
                  <c:v>363.37968291756209</c:v>
                </c:pt>
                <c:pt idx="25">
                  <c:v>361.18888054379988</c:v>
                </c:pt>
                <c:pt idx="26">
                  <c:v>358.86696679359983</c:v>
                </c:pt>
                <c:pt idx="27">
                  <c:v>356.3448743376145</c:v>
                </c:pt>
                <c:pt idx="28">
                  <c:v>353.55028252821478</c:v>
                </c:pt>
                <c:pt idx="29">
                  <c:v>350.40654423135527</c:v>
                </c:pt>
                <c:pt idx="30">
                  <c:v>346.8319473217939</c:v>
                </c:pt>
                <c:pt idx="31">
                  <c:v>342.7394286612568</c:v>
                </c:pt>
                <c:pt idx="32">
                  <c:v>338.03689713627568</c:v>
                </c:pt>
                <c:pt idx="33">
                  <c:v>332.62835766724498</c:v>
                </c:pt>
                <c:pt idx="34">
                  <c:v>326.41605090993482</c:v>
                </c:pt>
                <c:pt idx="35">
                  <c:v>319.30381988143819</c:v>
                </c:pt>
                <c:pt idx="36">
                  <c:v>312.26008628481986</c:v>
                </c:pt>
                <c:pt idx="37">
                  <c:v>305.53742378726787</c:v>
                </c:pt>
                <c:pt idx="38">
                  <c:v>299.10886143172655</c:v>
                </c:pt>
                <c:pt idx="39">
                  <c:v>292.95238095238096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Graphical!$J$1:$J$2</c:f>
              <c:numCache>
                <c:formatCode>General</c:formatCode>
                <c:ptCount val="2"/>
                <c:pt idx="0">
                  <c:v>0.999</c:v>
                </c:pt>
                <c:pt idx="1">
                  <c:v>0.999</c:v>
                </c:pt>
              </c:numCache>
            </c:numRef>
          </c:xVal>
          <c:yVal>
            <c:numRef>
              <c:f>Graphical!$K$1:$K$2</c:f>
              <c:numCache>
                <c:formatCode>General</c:formatCode>
                <c:ptCount val="2"/>
                <c:pt idx="0" formatCode="0.00">
                  <c:v>746.57526094666787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29248"/>
        <c:axId val="151030784"/>
      </c:scatterChart>
      <c:valAx>
        <c:axId val="15102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1030784"/>
        <c:crosses val="autoZero"/>
        <c:crossBetween val="midCat"/>
      </c:valAx>
      <c:valAx>
        <c:axId val="1510307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51029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pageSetup orientation="landscape" verticalDpi="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0.43866</cdr:x>
      <cdr:y>0.17703</cdr:y>
    </cdr:from>
    <cdr:to>
      <cdr:x>0.66204</cdr:x>
      <cdr:y>0.26635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99974" y="1112921"/>
          <a:ext cx="1935079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isobutane</a:t>
          </a:r>
        </a:p>
      </cdr:txBody>
    </cdr:sp>
  </cdr:relSizeAnchor>
  <cdr:relSizeAnchor xmlns:cdr="http://schemas.openxmlformats.org/drawingml/2006/chartDrawing">
    <cdr:from>
      <cdr:x>0.42716</cdr:x>
      <cdr:y>0.47379</cdr:y>
    </cdr:from>
    <cdr:to>
      <cdr:x>0.65054</cdr:x>
      <cdr:y>0.5631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00379" y="2978483"/>
          <a:ext cx="1935079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isooctane</a:t>
          </a:r>
        </a:p>
      </cdr:txBody>
    </cdr:sp>
  </cdr:relSizeAnchor>
  <cdr:relSizeAnchor xmlns:cdr="http://schemas.openxmlformats.org/drawingml/2006/chartDrawing">
    <cdr:from>
      <cdr:x>0.41211</cdr:x>
      <cdr:y>0.70824</cdr:y>
    </cdr:from>
    <cdr:to>
      <cdr:x>0.63549</cdr:x>
      <cdr:y>0.79755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570037" y="4452353"/>
          <a:ext cx="1935079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/>
            <a:t>butene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8</xdr:row>
      <xdr:rowOff>76200</xdr:rowOff>
    </xdr:from>
    <xdr:to>
      <xdr:col>12</xdr:col>
      <xdr:colOff>342900</xdr:colOff>
      <xdr:row>22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0.34722</cdr:x>
      <cdr:y>0.63158</cdr:y>
    </cdr:from>
    <cdr:to>
      <cdr:x>0.64236</cdr:x>
      <cdr:y>0.72089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07895" y="3970421"/>
          <a:ext cx="2556710" cy="56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Area = time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1</xdr:row>
      <xdr:rowOff>152400</xdr:rowOff>
    </xdr:from>
    <xdr:to>
      <xdr:col>19</xdr:col>
      <xdr:colOff>447675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>
      <selection activeCell="E14" sqref="E14"/>
    </sheetView>
  </sheetViews>
  <sheetFormatPr defaultRowHeight="15" x14ac:dyDescent="0.25"/>
  <sheetData>
    <row r="1" spans="1:4" x14ac:dyDescent="0.25">
      <c r="A1" t="s">
        <v>0</v>
      </c>
    </row>
    <row r="3" spans="1:4" x14ac:dyDescent="0.25">
      <c r="A3" t="s">
        <v>3</v>
      </c>
      <c r="B3">
        <v>1</v>
      </c>
      <c r="C3" t="s">
        <v>4</v>
      </c>
      <c r="D3" t="s">
        <v>5</v>
      </c>
    </row>
    <row r="4" spans="1:4" x14ac:dyDescent="0.25">
      <c r="A4" t="s">
        <v>6</v>
      </c>
      <c r="B4">
        <v>5</v>
      </c>
      <c r="C4" t="s">
        <v>4</v>
      </c>
      <c r="D4" t="s">
        <v>7</v>
      </c>
    </row>
    <row r="5" spans="1:4" x14ac:dyDescent="0.25">
      <c r="A5" t="s">
        <v>8</v>
      </c>
      <c r="B5">
        <v>1.79</v>
      </c>
      <c r="C5" t="s">
        <v>4</v>
      </c>
      <c r="D5" t="s">
        <v>9</v>
      </c>
    </row>
    <row r="12" spans="1:4" x14ac:dyDescent="0.25">
      <c r="A12" t="s">
        <v>1</v>
      </c>
      <c r="B12" t="s">
        <v>2</v>
      </c>
      <c r="C12" t="s">
        <v>10</v>
      </c>
      <c r="D12" t="s">
        <v>11</v>
      </c>
    </row>
    <row r="13" spans="1:4" x14ac:dyDescent="0.25">
      <c r="A13">
        <v>0</v>
      </c>
      <c r="B13">
        <v>1</v>
      </c>
      <c r="C13">
        <f>$B$4-$B$3+B13</f>
        <v>5</v>
      </c>
      <c r="D13">
        <f>$B$5-B13+$B$3</f>
        <v>1.79</v>
      </c>
    </row>
    <row r="14" spans="1:4" x14ac:dyDescent="0.25">
      <c r="A14">
        <v>5</v>
      </c>
      <c r="B14">
        <v>0.98296162953128996</v>
      </c>
      <c r="C14">
        <f t="shared" ref="C14:C77" si="0">$B$4-$B$3+B14</f>
        <v>4.9829616295312897</v>
      </c>
      <c r="D14">
        <f t="shared" ref="D14:D77" si="1">$B$5-B14+$B$3</f>
        <v>1.8070383704687101</v>
      </c>
    </row>
    <row r="15" spans="1:4" x14ac:dyDescent="0.25">
      <c r="A15">
        <v>10</v>
      </c>
      <c r="B15">
        <v>0.96598163074812304</v>
      </c>
      <c r="C15">
        <f t="shared" si="0"/>
        <v>4.9659816307481233</v>
      </c>
      <c r="D15">
        <f t="shared" si="1"/>
        <v>1.824018369251877</v>
      </c>
    </row>
    <row r="16" spans="1:4" x14ac:dyDescent="0.25">
      <c r="A16">
        <v>15</v>
      </c>
      <c r="B16">
        <v>0.94905981249132099</v>
      </c>
      <c r="C16">
        <f t="shared" si="0"/>
        <v>4.9490598124913205</v>
      </c>
      <c r="D16">
        <f t="shared" si="1"/>
        <v>1.840940187508679</v>
      </c>
    </row>
    <row r="17" spans="1:4" x14ac:dyDescent="0.25">
      <c r="A17">
        <v>20</v>
      </c>
      <c r="B17">
        <v>0.932195984610938</v>
      </c>
      <c r="C17">
        <f t="shared" si="0"/>
        <v>4.9321959846109378</v>
      </c>
      <c r="D17">
        <f t="shared" si="1"/>
        <v>1.857804015389062</v>
      </c>
    </row>
    <row r="18" spans="1:4" x14ac:dyDescent="0.25">
      <c r="A18">
        <v>25</v>
      </c>
      <c r="B18">
        <v>0.91538995804609202</v>
      </c>
      <c r="C18">
        <f t="shared" si="0"/>
        <v>4.9153899580460916</v>
      </c>
      <c r="D18">
        <f t="shared" si="1"/>
        <v>1.874610041953908</v>
      </c>
    </row>
    <row r="19" spans="1:4" x14ac:dyDescent="0.25">
      <c r="A19">
        <v>30</v>
      </c>
      <c r="B19">
        <v>0.89864154483481495</v>
      </c>
      <c r="C19">
        <f t="shared" si="0"/>
        <v>4.8986415448348151</v>
      </c>
      <c r="D19">
        <f t="shared" si="1"/>
        <v>1.891358455165185</v>
      </c>
    </row>
    <row r="20" spans="1:4" x14ac:dyDescent="0.25">
      <c r="A20">
        <v>35</v>
      </c>
      <c r="B20">
        <v>0.88195055811405298</v>
      </c>
      <c r="C20">
        <f t="shared" si="0"/>
        <v>4.8819505581140525</v>
      </c>
      <c r="D20">
        <f t="shared" si="1"/>
        <v>1.9080494418859471</v>
      </c>
    </row>
    <row r="21" spans="1:4" x14ac:dyDescent="0.25">
      <c r="A21">
        <v>40</v>
      </c>
      <c r="B21">
        <v>0.86531681212255196</v>
      </c>
      <c r="C21">
        <f t="shared" si="0"/>
        <v>4.8653168121225523</v>
      </c>
      <c r="D21">
        <f t="shared" si="1"/>
        <v>1.9246831878774482</v>
      </c>
    </row>
    <row r="22" spans="1:4" x14ac:dyDescent="0.25">
      <c r="A22">
        <v>45</v>
      </c>
      <c r="B22">
        <v>0.84874012230405704</v>
      </c>
      <c r="C22">
        <f t="shared" si="0"/>
        <v>4.8487401223040569</v>
      </c>
      <c r="D22">
        <f t="shared" si="1"/>
        <v>1.9412598776959431</v>
      </c>
    </row>
    <row r="23" spans="1:4" x14ac:dyDescent="0.25">
      <c r="A23">
        <v>50</v>
      </c>
      <c r="B23">
        <v>0.83222030524865898</v>
      </c>
      <c r="C23">
        <f t="shared" si="0"/>
        <v>4.8322203052486588</v>
      </c>
      <c r="D23">
        <f t="shared" si="1"/>
        <v>1.9577796947513411</v>
      </c>
    </row>
    <row r="24" spans="1:4" x14ac:dyDescent="0.25">
      <c r="A24">
        <v>55</v>
      </c>
      <c r="B24">
        <v>0.81575717881339305</v>
      </c>
      <c r="C24">
        <f t="shared" si="0"/>
        <v>4.815757178813393</v>
      </c>
      <c r="D24">
        <f t="shared" si="1"/>
        <v>1.974242821186607</v>
      </c>
    </row>
    <row r="25" spans="1:4" x14ac:dyDescent="0.25">
      <c r="A25">
        <v>60</v>
      </c>
      <c r="B25">
        <v>0.79935056218767697</v>
      </c>
      <c r="C25">
        <f t="shared" si="0"/>
        <v>4.7993505621876773</v>
      </c>
      <c r="D25">
        <f t="shared" si="1"/>
        <v>1.9906494378123232</v>
      </c>
    </row>
    <row r="26" spans="1:4" x14ac:dyDescent="0.25">
      <c r="A26">
        <v>65</v>
      </c>
      <c r="B26">
        <v>0.78300027589330901</v>
      </c>
      <c r="C26">
        <f t="shared" si="0"/>
        <v>4.7830002758933094</v>
      </c>
      <c r="D26">
        <f t="shared" si="1"/>
        <v>2.006999724106691</v>
      </c>
    </row>
    <row r="27" spans="1:4" x14ac:dyDescent="0.25">
      <c r="A27">
        <v>70</v>
      </c>
      <c r="B27">
        <v>0.76670614178446905</v>
      </c>
      <c r="C27">
        <f t="shared" si="0"/>
        <v>4.7667061417844687</v>
      </c>
      <c r="D27">
        <f t="shared" si="1"/>
        <v>2.0232938582155309</v>
      </c>
    </row>
    <row r="28" spans="1:4" x14ac:dyDescent="0.25">
      <c r="A28">
        <v>75</v>
      </c>
      <c r="B28">
        <v>0.75046798310406504</v>
      </c>
      <c r="C28">
        <f t="shared" si="0"/>
        <v>4.7504679831040653</v>
      </c>
      <c r="D28">
        <f t="shared" si="1"/>
        <v>2.0395320168959348</v>
      </c>
    </row>
    <row r="29" spans="1:4" x14ac:dyDescent="0.25">
      <c r="A29">
        <v>80</v>
      </c>
      <c r="B29">
        <v>0.73428562465775404</v>
      </c>
      <c r="C29">
        <f t="shared" si="0"/>
        <v>4.7342856246577538</v>
      </c>
      <c r="D29">
        <f t="shared" si="1"/>
        <v>2.0557143753422462</v>
      </c>
    </row>
    <row r="30" spans="1:4" x14ac:dyDescent="0.25">
      <c r="A30">
        <v>85</v>
      </c>
      <c r="B30">
        <v>0.71815889268197797</v>
      </c>
      <c r="C30">
        <f t="shared" si="0"/>
        <v>4.718158892681978</v>
      </c>
      <c r="D30">
        <f t="shared" si="1"/>
        <v>2.0718411073180221</v>
      </c>
    </row>
    <row r="31" spans="1:4" x14ac:dyDescent="0.25">
      <c r="A31">
        <v>90</v>
      </c>
      <c r="B31">
        <v>0.70208761516947005</v>
      </c>
      <c r="C31">
        <f t="shared" si="0"/>
        <v>4.7020876151694697</v>
      </c>
      <c r="D31">
        <f t="shared" si="1"/>
        <v>2.0879123848305299</v>
      </c>
    </row>
    <row r="32" spans="1:4" x14ac:dyDescent="0.25">
      <c r="A32">
        <v>95</v>
      </c>
      <c r="B32">
        <v>0.68607162190034299</v>
      </c>
      <c r="C32">
        <f t="shared" si="0"/>
        <v>4.6860716219003429</v>
      </c>
      <c r="D32">
        <f t="shared" si="1"/>
        <v>2.1039283780996572</v>
      </c>
    </row>
    <row r="33" spans="1:4" x14ac:dyDescent="0.25">
      <c r="A33">
        <v>100</v>
      </c>
      <c r="B33">
        <v>0.67011074444208696</v>
      </c>
      <c r="C33">
        <f t="shared" si="0"/>
        <v>4.6701107444420868</v>
      </c>
      <c r="D33">
        <f t="shared" si="1"/>
        <v>2.1198892555579132</v>
      </c>
    </row>
    <row r="34" spans="1:4" x14ac:dyDescent="0.25">
      <c r="A34">
        <v>105</v>
      </c>
      <c r="B34">
        <v>0.65420481614957104</v>
      </c>
      <c r="C34">
        <f t="shared" si="0"/>
        <v>4.654204816149571</v>
      </c>
      <c r="D34">
        <f t="shared" si="1"/>
        <v>2.135795183850429</v>
      </c>
    </row>
    <row r="35" spans="1:4" x14ac:dyDescent="0.25">
      <c r="A35">
        <v>110</v>
      </c>
      <c r="B35">
        <v>0.63835367249013597</v>
      </c>
      <c r="C35">
        <f t="shared" si="0"/>
        <v>4.638353672490136</v>
      </c>
      <c r="D35">
        <f t="shared" si="1"/>
        <v>2.1516463275098641</v>
      </c>
    </row>
    <row r="36" spans="1:4" x14ac:dyDescent="0.25">
      <c r="A36">
        <v>115</v>
      </c>
      <c r="B36">
        <v>0.62255715096281306</v>
      </c>
      <c r="C36">
        <f t="shared" si="0"/>
        <v>4.6225571509628134</v>
      </c>
      <c r="D36">
        <f t="shared" si="1"/>
        <v>2.1674428490371871</v>
      </c>
    </row>
    <row r="37" spans="1:4" x14ac:dyDescent="0.25">
      <c r="A37">
        <v>120</v>
      </c>
      <c r="B37">
        <v>0.60681509132827705</v>
      </c>
      <c r="C37">
        <f t="shared" si="0"/>
        <v>4.6068150913282775</v>
      </c>
      <c r="D37">
        <f t="shared" si="1"/>
        <v>2.183184908671723</v>
      </c>
    </row>
    <row r="38" spans="1:4" x14ac:dyDescent="0.25">
      <c r="A38">
        <v>125</v>
      </c>
      <c r="B38">
        <v>0.59112733607104295</v>
      </c>
      <c r="C38">
        <f t="shared" si="0"/>
        <v>4.5911273360710432</v>
      </c>
      <c r="D38">
        <f t="shared" si="1"/>
        <v>2.1988726639289569</v>
      </c>
    </row>
    <row r="39" spans="1:4" x14ac:dyDescent="0.25">
      <c r="A39">
        <v>130</v>
      </c>
      <c r="B39">
        <v>0.57549373039952101</v>
      </c>
      <c r="C39">
        <f t="shared" si="0"/>
        <v>4.5754937303995211</v>
      </c>
      <c r="D39">
        <f t="shared" si="1"/>
        <v>2.2145062696004789</v>
      </c>
    </row>
    <row r="40" spans="1:4" x14ac:dyDescent="0.25">
      <c r="A40">
        <v>135</v>
      </c>
      <c r="B40">
        <v>0.55991412224601</v>
      </c>
      <c r="C40">
        <f t="shared" si="0"/>
        <v>4.5599141222460098</v>
      </c>
      <c r="D40">
        <f t="shared" si="1"/>
        <v>2.2300858777539903</v>
      </c>
    </row>
    <row r="41" spans="1:4" x14ac:dyDescent="0.25">
      <c r="A41">
        <v>140</v>
      </c>
      <c r="B41">
        <v>0.54438836238238797</v>
      </c>
      <c r="C41">
        <f t="shared" si="0"/>
        <v>4.5443883623823877</v>
      </c>
      <c r="D41">
        <f t="shared" si="1"/>
        <v>2.2456116376176123</v>
      </c>
    </row>
    <row r="42" spans="1:4" x14ac:dyDescent="0.25">
      <c r="A42">
        <v>145</v>
      </c>
      <c r="B42">
        <v>0.52891630532227896</v>
      </c>
      <c r="C42">
        <f t="shared" si="0"/>
        <v>4.5289163053222792</v>
      </c>
      <c r="D42">
        <f t="shared" si="1"/>
        <v>2.2610836946777209</v>
      </c>
    </row>
    <row r="43" spans="1:4" x14ac:dyDescent="0.25">
      <c r="A43">
        <v>150</v>
      </c>
      <c r="B43">
        <v>0.51349780847874205</v>
      </c>
      <c r="C43">
        <f t="shared" si="0"/>
        <v>4.5134978084787418</v>
      </c>
      <c r="D43">
        <f t="shared" si="1"/>
        <v>2.2765021915212582</v>
      </c>
    </row>
    <row r="44" spans="1:4" x14ac:dyDescent="0.25">
      <c r="A44">
        <v>155</v>
      </c>
      <c r="B44">
        <v>0.49813273378192502</v>
      </c>
      <c r="C44">
        <f t="shared" si="0"/>
        <v>4.498132733781925</v>
      </c>
      <c r="D44">
        <f t="shared" si="1"/>
        <v>2.291867266218075</v>
      </c>
    </row>
    <row r="45" spans="1:4" x14ac:dyDescent="0.25">
      <c r="A45">
        <v>160</v>
      </c>
      <c r="B45">
        <v>0.48282094803388698</v>
      </c>
      <c r="C45">
        <f t="shared" si="0"/>
        <v>4.4828209480338872</v>
      </c>
      <c r="D45">
        <f t="shared" si="1"/>
        <v>2.3071790519661128</v>
      </c>
    </row>
    <row r="46" spans="1:4" x14ac:dyDescent="0.25">
      <c r="A46">
        <v>165</v>
      </c>
      <c r="B46">
        <v>0.46756232290859701</v>
      </c>
      <c r="C46">
        <f t="shared" si="0"/>
        <v>4.4675623229085968</v>
      </c>
      <c r="D46">
        <f t="shared" si="1"/>
        <v>2.3224376770914033</v>
      </c>
    </row>
    <row r="47" spans="1:4" x14ac:dyDescent="0.25">
      <c r="A47">
        <v>170</v>
      </c>
      <c r="B47">
        <v>0.45235673495193601</v>
      </c>
      <c r="C47">
        <f t="shared" si="0"/>
        <v>4.4523567349519357</v>
      </c>
      <c r="D47">
        <f t="shared" si="1"/>
        <v>2.3376432650480643</v>
      </c>
    </row>
    <row r="48" spans="1:4" x14ac:dyDescent="0.25">
      <c r="A48">
        <v>175</v>
      </c>
      <c r="B48">
        <v>0.43720406680815599</v>
      </c>
      <c r="C48">
        <f t="shared" si="0"/>
        <v>4.4372040668081558</v>
      </c>
      <c r="D48">
        <f t="shared" si="1"/>
        <v>2.3527959331918442</v>
      </c>
    </row>
    <row r="49" spans="1:4" x14ac:dyDescent="0.25">
      <c r="A49">
        <v>180</v>
      </c>
      <c r="B49">
        <v>0.42210420774101598</v>
      </c>
      <c r="C49">
        <f t="shared" si="0"/>
        <v>4.4221042077410164</v>
      </c>
      <c r="D49">
        <f t="shared" si="1"/>
        <v>2.3678957922589841</v>
      </c>
    </row>
    <row r="50" spans="1:4" x14ac:dyDescent="0.25">
      <c r="A50">
        <v>185</v>
      </c>
      <c r="B50">
        <v>0.40705705337283499</v>
      </c>
      <c r="C50">
        <f t="shared" si="0"/>
        <v>4.407057053372835</v>
      </c>
      <c r="D50">
        <f t="shared" si="1"/>
        <v>2.382942946627165</v>
      </c>
    </row>
    <row r="51" spans="1:4" x14ac:dyDescent="0.25">
      <c r="A51">
        <v>190</v>
      </c>
      <c r="B51">
        <v>0.39206250986685698</v>
      </c>
      <c r="C51">
        <f t="shared" si="0"/>
        <v>4.3920625098668573</v>
      </c>
      <c r="D51">
        <f t="shared" si="1"/>
        <v>2.3979374901331432</v>
      </c>
    </row>
    <row r="52" spans="1:4" x14ac:dyDescent="0.25">
      <c r="A52">
        <v>195</v>
      </c>
      <c r="B52">
        <v>0.377120494032887</v>
      </c>
      <c r="C52">
        <f t="shared" si="0"/>
        <v>4.3771204940328872</v>
      </c>
      <c r="D52">
        <f t="shared" si="1"/>
        <v>2.4128795059671129</v>
      </c>
    </row>
    <row r="53" spans="1:4" x14ac:dyDescent="0.25">
      <c r="A53">
        <v>200</v>
      </c>
      <c r="B53">
        <v>0.362230933327294</v>
      </c>
      <c r="C53">
        <f t="shared" si="0"/>
        <v>4.3622309333272939</v>
      </c>
      <c r="D53">
        <f t="shared" si="1"/>
        <v>2.4277690666727061</v>
      </c>
    </row>
    <row r="54" spans="1:4" x14ac:dyDescent="0.25">
      <c r="A54">
        <v>205</v>
      </c>
      <c r="B54">
        <v>0.34739376611817802</v>
      </c>
      <c r="C54">
        <f t="shared" si="0"/>
        <v>4.3473937661181781</v>
      </c>
      <c r="D54">
        <f t="shared" si="1"/>
        <v>2.442606233881822</v>
      </c>
    </row>
    <row r="55" spans="1:4" x14ac:dyDescent="0.25">
      <c r="A55">
        <v>210</v>
      </c>
      <c r="B55">
        <v>0.33260894944668501</v>
      </c>
      <c r="C55">
        <f t="shared" si="0"/>
        <v>4.3326089494466853</v>
      </c>
      <c r="D55">
        <f t="shared" si="1"/>
        <v>2.4573910505533147</v>
      </c>
    </row>
    <row r="56" spans="1:4" x14ac:dyDescent="0.25">
      <c r="A56">
        <v>215</v>
      </c>
      <c r="B56">
        <v>0.31787644989310199</v>
      </c>
      <c r="C56">
        <f t="shared" si="0"/>
        <v>4.3178764498931024</v>
      </c>
      <c r="D56">
        <f t="shared" si="1"/>
        <v>2.4721235501068981</v>
      </c>
    </row>
    <row r="57" spans="1:4" x14ac:dyDescent="0.25">
      <c r="A57">
        <v>220</v>
      </c>
      <c r="B57">
        <v>0.30319625779640502</v>
      </c>
      <c r="C57">
        <f t="shared" si="0"/>
        <v>4.3031962577964054</v>
      </c>
      <c r="D57">
        <f t="shared" si="1"/>
        <v>2.4868037422035951</v>
      </c>
    </row>
    <row r="58" spans="1:4" x14ac:dyDescent="0.25">
      <c r="A58">
        <v>225</v>
      </c>
      <c r="B58">
        <v>0.28856839399326101</v>
      </c>
      <c r="C58">
        <f t="shared" si="0"/>
        <v>4.2885683939932608</v>
      </c>
      <c r="D58">
        <f t="shared" si="1"/>
        <v>2.5014316060067392</v>
      </c>
    </row>
    <row r="59" spans="1:4" x14ac:dyDescent="0.25">
      <c r="A59">
        <v>230</v>
      </c>
      <c r="B59">
        <v>0.27399290981802898</v>
      </c>
      <c r="C59">
        <f t="shared" si="0"/>
        <v>4.2739929098180287</v>
      </c>
      <c r="D59">
        <f t="shared" si="1"/>
        <v>2.5160070901819713</v>
      </c>
    </row>
    <row r="60" spans="1:4" x14ac:dyDescent="0.25">
      <c r="A60">
        <v>235</v>
      </c>
      <c r="B60">
        <v>0.25946988710276198</v>
      </c>
      <c r="C60">
        <f t="shared" si="0"/>
        <v>4.2594698871027621</v>
      </c>
      <c r="D60">
        <f t="shared" si="1"/>
        <v>2.5305301128972379</v>
      </c>
    </row>
    <row r="61" spans="1:4" x14ac:dyDescent="0.25">
      <c r="A61">
        <v>240</v>
      </c>
      <c r="B61">
        <v>0.24499945077510701</v>
      </c>
      <c r="C61">
        <f t="shared" si="0"/>
        <v>4.244999450775107</v>
      </c>
      <c r="D61">
        <f t="shared" si="1"/>
        <v>2.545000549224893</v>
      </c>
    </row>
    <row r="62" spans="1:4" x14ac:dyDescent="0.25">
      <c r="A62">
        <v>245</v>
      </c>
      <c r="B62">
        <v>0.23058178274220301</v>
      </c>
      <c r="C62">
        <f t="shared" si="0"/>
        <v>4.2305817827422034</v>
      </c>
      <c r="D62">
        <f t="shared" si="1"/>
        <v>2.5594182172577971</v>
      </c>
    </row>
    <row r="63" spans="1:4" x14ac:dyDescent="0.25">
      <c r="A63">
        <v>250</v>
      </c>
      <c r="B63">
        <v>0.21621708622442901</v>
      </c>
      <c r="C63">
        <f t="shared" si="0"/>
        <v>4.2162170862244288</v>
      </c>
      <c r="D63">
        <f t="shared" si="1"/>
        <v>2.5737829137755712</v>
      </c>
    </row>
    <row r="64" spans="1:4" x14ac:dyDescent="0.25">
      <c r="A64">
        <v>255</v>
      </c>
      <c r="B64">
        <v>0.201905690926557</v>
      </c>
      <c r="C64">
        <f t="shared" si="0"/>
        <v>4.2019056909265569</v>
      </c>
      <c r="D64">
        <f t="shared" si="1"/>
        <v>2.5880943090734432</v>
      </c>
    </row>
    <row r="65" spans="1:4" x14ac:dyDescent="0.25">
      <c r="A65">
        <v>260</v>
      </c>
      <c r="B65">
        <v>0.18764806171367099</v>
      </c>
      <c r="C65">
        <f t="shared" si="0"/>
        <v>4.1876480617136709</v>
      </c>
      <c r="D65">
        <f t="shared" si="1"/>
        <v>2.6023519382863292</v>
      </c>
    </row>
    <row r="66" spans="1:4" x14ac:dyDescent="0.25">
      <c r="A66">
        <v>265</v>
      </c>
      <c r="B66">
        <v>0.17344479861117301</v>
      </c>
      <c r="C66">
        <f t="shared" si="0"/>
        <v>4.1734447986111727</v>
      </c>
      <c r="D66">
        <f t="shared" si="1"/>
        <v>2.6165552013888269</v>
      </c>
    </row>
    <row r="67" spans="1:4" x14ac:dyDescent="0.25">
      <c r="A67">
        <v>270</v>
      </c>
      <c r="B67">
        <v>0.15929663680478001</v>
      </c>
      <c r="C67">
        <f t="shared" si="0"/>
        <v>4.1592966368047799</v>
      </c>
      <c r="D67">
        <f t="shared" si="1"/>
        <v>2.6307033631952201</v>
      </c>
    </row>
    <row r="68" spans="1:4" x14ac:dyDescent="0.25">
      <c r="A68">
        <v>275</v>
      </c>
      <c r="B68">
        <v>0.14520462482008201</v>
      </c>
      <c r="C68">
        <f t="shared" si="0"/>
        <v>4.1452046248200816</v>
      </c>
      <c r="D68">
        <f t="shared" si="1"/>
        <v>2.644795375179918</v>
      </c>
    </row>
    <row r="69" spans="1:4" x14ac:dyDescent="0.25">
      <c r="A69">
        <v>280</v>
      </c>
      <c r="B69">
        <v>0.13116997363694799</v>
      </c>
      <c r="C69">
        <f t="shared" si="0"/>
        <v>4.1311699736369478</v>
      </c>
      <c r="D69">
        <f t="shared" si="1"/>
        <v>2.6588300263630522</v>
      </c>
    </row>
    <row r="70" spans="1:4" x14ac:dyDescent="0.25">
      <c r="A70">
        <v>285</v>
      </c>
      <c r="B70">
        <v>0.117194511760528</v>
      </c>
      <c r="C70">
        <f t="shared" si="0"/>
        <v>4.1171945117605278</v>
      </c>
      <c r="D70">
        <f t="shared" si="1"/>
        <v>2.6728054882394723</v>
      </c>
    </row>
    <row r="71" spans="1:4" x14ac:dyDescent="0.25">
      <c r="A71">
        <v>290</v>
      </c>
      <c r="B71">
        <v>0.10328108930852201</v>
      </c>
      <c r="C71">
        <f t="shared" si="0"/>
        <v>4.1032810893085223</v>
      </c>
      <c r="D71">
        <f t="shared" si="1"/>
        <v>2.6867189106914777</v>
      </c>
    </row>
    <row r="72" spans="1:4" x14ac:dyDescent="0.25">
      <c r="A72">
        <v>295</v>
      </c>
      <c r="B72">
        <v>8.9433578047424703E-2</v>
      </c>
      <c r="C72">
        <f t="shared" si="0"/>
        <v>4.0894335780474247</v>
      </c>
      <c r="D72">
        <f t="shared" si="1"/>
        <v>2.7005664219525753</v>
      </c>
    </row>
    <row r="73" spans="1:4" x14ac:dyDescent="0.25">
      <c r="A73">
        <v>300</v>
      </c>
      <c r="B73">
        <v>7.5657428985824005E-2</v>
      </c>
      <c r="C73">
        <f t="shared" si="0"/>
        <v>4.0756574289858243</v>
      </c>
      <c r="D73">
        <f t="shared" si="1"/>
        <v>2.7143425710141758</v>
      </c>
    </row>
    <row r="74" spans="1:4" x14ac:dyDescent="0.25">
      <c r="A74">
        <v>305</v>
      </c>
      <c r="B74">
        <v>6.1961973694707399E-2</v>
      </c>
      <c r="C74">
        <f t="shared" si="0"/>
        <v>4.0619619736947072</v>
      </c>
      <c r="D74">
        <f t="shared" si="1"/>
        <v>2.7280380263052928</v>
      </c>
    </row>
    <row r="75" spans="1:4" x14ac:dyDescent="0.25">
      <c r="A75">
        <v>310</v>
      </c>
      <c r="B75">
        <v>4.83631987647078E-2</v>
      </c>
      <c r="C75">
        <f t="shared" si="0"/>
        <v>4.048363198764708</v>
      </c>
      <c r="D75">
        <f t="shared" si="1"/>
        <v>2.7416368012352921</v>
      </c>
    </row>
    <row r="76" spans="1:4" x14ac:dyDescent="0.25">
      <c r="A76">
        <v>315</v>
      </c>
      <c r="B76">
        <v>3.4892694123957298E-2</v>
      </c>
      <c r="C76">
        <f t="shared" si="0"/>
        <v>4.0348926941239576</v>
      </c>
      <c r="D76">
        <f t="shared" si="1"/>
        <v>2.7551073058760425</v>
      </c>
    </row>
    <row r="77" spans="1:4" x14ac:dyDescent="0.25">
      <c r="A77">
        <v>320</v>
      </c>
      <c r="B77">
        <v>2.1626047840863201E-2</v>
      </c>
      <c r="C77">
        <f t="shared" si="0"/>
        <v>4.0216260478408632</v>
      </c>
      <c r="D77">
        <f t="shared" si="1"/>
        <v>2.7683739521591368</v>
      </c>
    </row>
    <row r="78" spans="1:4" x14ac:dyDescent="0.25">
      <c r="A78">
        <v>325</v>
      </c>
      <c r="B78">
        <v>8.8378094266015304E-3</v>
      </c>
      <c r="C78">
        <f t="shared" ref="C78:C79" si="2">$B$4-$B$3+B78</f>
        <v>4.008837809426602</v>
      </c>
      <c r="D78">
        <f t="shared" ref="D78:D79" si="3">$B$5-B78+$B$3</f>
        <v>2.7811621905733985</v>
      </c>
    </row>
    <row r="79" spans="1:4" x14ac:dyDescent="0.25">
      <c r="A79">
        <v>330</v>
      </c>
      <c r="B79" s="1">
        <v>7.8375992669248593E-5</v>
      </c>
      <c r="C79">
        <f t="shared" si="2"/>
        <v>4.0000783759926692</v>
      </c>
      <c r="D79">
        <f t="shared" si="3"/>
        <v>2.7899216240073308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A2" sqref="A2"/>
    </sheetView>
  </sheetViews>
  <sheetFormatPr defaultRowHeight="15" x14ac:dyDescent="0.25"/>
  <sheetData>
    <row r="1" spans="1:13" x14ac:dyDescent="0.25">
      <c r="A1" t="s">
        <v>0</v>
      </c>
      <c r="J1">
        <f>I5</f>
        <v>0.999</v>
      </c>
      <c r="K1" s="3">
        <f>M5</f>
        <v>746.57526094666787</v>
      </c>
    </row>
    <row r="2" spans="1:13" x14ac:dyDescent="0.25">
      <c r="J2">
        <f>J1</f>
        <v>0.999</v>
      </c>
      <c r="K2">
        <v>0</v>
      </c>
    </row>
    <row r="3" spans="1:13" x14ac:dyDescent="0.25">
      <c r="A3" t="s">
        <v>3</v>
      </c>
      <c r="B3">
        <v>1</v>
      </c>
      <c r="C3" t="s">
        <v>4</v>
      </c>
      <c r="D3" t="s">
        <v>5</v>
      </c>
    </row>
    <row r="4" spans="1:13" x14ac:dyDescent="0.25">
      <c r="A4" t="s">
        <v>6</v>
      </c>
      <c r="B4">
        <v>5</v>
      </c>
      <c r="C4" t="s">
        <v>4</v>
      </c>
      <c r="D4" t="s">
        <v>7</v>
      </c>
      <c r="H4" t="s">
        <v>26</v>
      </c>
      <c r="I4" t="s">
        <v>12</v>
      </c>
      <c r="J4" t="s">
        <v>13</v>
      </c>
      <c r="K4" t="s">
        <v>14</v>
      </c>
      <c r="L4" t="s">
        <v>22</v>
      </c>
      <c r="M4" t="s">
        <v>23</v>
      </c>
    </row>
    <row r="5" spans="1:13" x14ac:dyDescent="0.25">
      <c r="A5" t="s">
        <v>8</v>
      </c>
      <c r="B5">
        <v>1.79</v>
      </c>
      <c r="C5" t="s">
        <v>4</v>
      </c>
      <c r="D5" t="s">
        <v>9</v>
      </c>
      <c r="H5">
        <v>1E-3</v>
      </c>
      <c r="I5">
        <f>1-H5</f>
        <v>0.999</v>
      </c>
      <c r="J5">
        <f>$B$3*(1-I5)</f>
        <v>1.0000000000000009E-3</v>
      </c>
      <c r="K5">
        <f>$B$4-$B$3*I5</f>
        <v>4.0010000000000003</v>
      </c>
      <c r="L5" s="2">
        <f>$B$6*J5/(1+$B$7*J5/K5)</f>
        <v>5.3577987501594202E-3</v>
      </c>
      <c r="M5" s="3">
        <f>$B$3*$B$9/$B$8/L5</f>
        <v>746.57526094666787</v>
      </c>
    </row>
    <row r="6" spans="1:13" x14ac:dyDescent="0.25">
      <c r="A6" t="s">
        <v>15</v>
      </c>
      <c r="B6">
        <v>10.5</v>
      </c>
      <c r="C6" t="s">
        <v>21</v>
      </c>
      <c r="H6">
        <f>H5*1.2</f>
        <v>1.1999999999999999E-3</v>
      </c>
      <c r="I6">
        <f t="shared" ref="I6:I44" si="0">1-H6</f>
        <v>0.99880000000000002</v>
      </c>
      <c r="J6">
        <f t="shared" ref="J6:J44" si="1">$B$3*(1-I6)</f>
        <v>1.1999999999999789E-3</v>
      </c>
      <c r="K6">
        <f t="shared" ref="K6:K15" si="2">$B$4-$B$3*I6</f>
        <v>4.0011999999999999</v>
      </c>
      <c r="L6" s="2">
        <f t="shared" ref="L6:L15" si="3">$B$6*J6/(1+$B$7*J6/K6)</f>
        <v>5.8559587418110376E-3</v>
      </c>
      <c r="M6" s="3">
        <f t="shared" ref="M6:M44" si="4">$B$3*$B$9/$B$8/L6</f>
        <v>683.06492179330894</v>
      </c>
    </row>
    <row r="7" spans="1:13" x14ac:dyDescent="0.25">
      <c r="A7" t="s">
        <v>16</v>
      </c>
      <c r="B7">
        <v>3840</v>
      </c>
      <c r="H7">
        <f t="shared" ref="H7:H40" si="5">H6*1.2</f>
        <v>1.4399999999999999E-3</v>
      </c>
      <c r="I7">
        <f t="shared" si="0"/>
        <v>0.99856</v>
      </c>
      <c r="J7">
        <f t="shared" si="1"/>
        <v>1.4399999999999968E-3</v>
      </c>
      <c r="K7">
        <f t="shared" si="2"/>
        <v>4.0014399999999997</v>
      </c>
      <c r="L7" s="2">
        <f t="shared" si="3"/>
        <v>6.3478668434924154E-3</v>
      </c>
      <c r="M7" s="3">
        <f t="shared" si="4"/>
        <v>630.1329405012084</v>
      </c>
    </row>
    <row r="8" spans="1:13" x14ac:dyDescent="0.25">
      <c r="A8" t="s">
        <v>17</v>
      </c>
      <c r="B8">
        <v>5</v>
      </c>
      <c r="C8" t="s">
        <v>19</v>
      </c>
      <c r="H8">
        <f t="shared" si="5"/>
        <v>1.7279999999999997E-3</v>
      </c>
      <c r="I8">
        <f t="shared" si="0"/>
        <v>0.99827200000000005</v>
      </c>
      <c r="J8">
        <f t="shared" si="1"/>
        <v>1.7279999999999518E-3</v>
      </c>
      <c r="K8">
        <f t="shared" si="2"/>
        <v>4.001728</v>
      </c>
      <c r="L8" s="2">
        <f t="shared" si="3"/>
        <v>6.8257647872832557E-3</v>
      </c>
      <c r="M8" s="3">
        <f t="shared" si="4"/>
        <v>586.01491915634153</v>
      </c>
    </row>
    <row r="9" spans="1:13" x14ac:dyDescent="0.25">
      <c r="A9" t="s">
        <v>18</v>
      </c>
      <c r="B9">
        <v>20</v>
      </c>
      <c r="C9" t="s">
        <v>20</v>
      </c>
      <c r="H9">
        <f t="shared" si="5"/>
        <v>2.0735999999999997E-3</v>
      </c>
      <c r="I9">
        <f t="shared" si="0"/>
        <v>0.99792639999999999</v>
      </c>
      <c r="J9">
        <f t="shared" si="1"/>
        <v>2.0736000000000088E-3</v>
      </c>
      <c r="K9">
        <f t="shared" si="2"/>
        <v>4.0020736000000001</v>
      </c>
      <c r="L9" s="2">
        <f t="shared" si="3"/>
        <v>7.2827873291239822E-3</v>
      </c>
      <c r="M9" s="3">
        <f t="shared" si="4"/>
        <v>549.24025915241771</v>
      </c>
    </row>
    <row r="10" spans="1:13" x14ac:dyDescent="0.25">
      <c r="H10">
        <f t="shared" si="5"/>
        <v>2.4883199999999996E-3</v>
      </c>
      <c r="I10">
        <f t="shared" si="0"/>
        <v>0.99751168000000001</v>
      </c>
      <c r="J10">
        <f t="shared" si="1"/>
        <v>2.4883199999999883E-3</v>
      </c>
      <c r="K10">
        <f t="shared" si="2"/>
        <v>4.0024883200000003</v>
      </c>
      <c r="L10" s="2">
        <f t="shared" si="3"/>
        <v>7.7133244020942682E-3</v>
      </c>
      <c r="M10" s="3">
        <f t="shared" si="4"/>
        <v>518.58314151988054</v>
      </c>
    </row>
    <row r="11" spans="1:13" x14ac:dyDescent="0.25">
      <c r="H11">
        <f t="shared" si="5"/>
        <v>2.9859839999999993E-3</v>
      </c>
      <c r="I11">
        <f t="shared" si="0"/>
        <v>0.99701401599999995</v>
      </c>
      <c r="J11">
        <f t="shared" si="1"/>
        <v>2.9859840000000526E-3</v>
      </c>
      <c r="K11">
        <f t="shared" si="2"/>
        <v>4.0029859840000004</v>
      </c>
      <c r="L11" s="2">
        <f t="shared" si="3"/>
        <v>8.1132336977685505E-3</v>
      </c>
      <c r="M11" s="3">
        <f t="shared" si="4"/>
        <v>493.02166669994392</v>
      </c>
    </row>
    <row r="12" spans="1:13" x14ac:dyDescent="0.25">
      <c r="A12" t="s">
        <v>12</v>
      </c>
      <c r="B12" t="s">
        <v>13</v>
      </c>
      <c r="C12" t="s">
        <v>14</v>
      </c>
      <c r="D12" t="s">
        <v>22</v>
      </c>
      <c r="E12" t="s">
        <v>23</v>
      </c>
      <c r="F12" t="s">
        <v>24</v>
      </c>
      <c r="H12">
        <f t="shared" si="5"/>
        <v>3.583180799999999E-3</v>
      </c>
      <c r="I12">
        <f t="shared" si="0"/>
        <v>0.99641681920000003</v>
      </c>
      <c r="J12">
        <f t="shared" si="1"/>
        <v>3.5831807999999743E-3</v>
      </c>
      <c r="K12">
        <f t="shared" si="2"/>
        <v>4.0035831807999998</v>
      </c>
      <c r="L12" s="2">
        <f t="shared" si="3"/>
        <v>8.4798979135716577E-3</v>
      </c>
      <c r="M12" s="3">
        <f t="shared" si="4"/>
        <v>471.70379181077141</v>
      </c>
    </row>
    <row r="13" spans="1:13" x14ac:dyDescent="0.25">
      <c r="A13">
        <v>0</v>
      </c>
      <c r="B13">
        <f>$B$3*(1-A13)</f>
        <v>1</v>
      </c>
      <c r="C13">
        <f>$B$4-$B$3*A13</f>
        <v>5</v>
      </c>
      <c r="D13" s="2">
        <f>$B$6*B13/(1+$B$7*B13/C13)</f>
        <v>1.3654096228868661E-2</v>
      </c>
      <c r="E13" s="3">
        <f>$B$3*$B$9/$B$8/D13</f>
        <v>292.95238095238096</v>
      </c>
      <c r="H13">
        <f t="shared" si="5"/>
        <v>4.2998169599999985E-3</v>
      </c>
      <c r="I13">
        <f t="shared" si="0"/>
        <v>0.99570018303999996</v>
      </c>
      <c r="J13">
        <f t="shared" si="1"/>
        <v>4.2998169600000358E-3</v>
      </c>
      <c r="K13">
        <f t="shared" si="2"/>
        <v>4.0042998169599997</v>
      </c>
      <c r="L13" s="2">
        <f t="shared" si="3"/>
        <v>8.8121462558930184E-3</v>
      </c>
      <c r="M13" s="3">
        <f t="shared" si="4"/>
        <v>453.91893005918365</v>
      </c>
    </row>
    <row r="14" spans="1:13" x14ac:dyDescent="0.25">
      <c r="A14">
        <v>0.22500000000000001</v>
      </c>
      <c r="B14">
        <f t="shared" ref="B14:B17" si="6">$B$3*(1-A14)</f>
        <v>0.77500000000000002</v>
      </c>
      <c r="C14">
        <f t="shared" ref="C14:C17" si="7">$B$4-$B$3*A14</f>
        <v>4.7750000000000004</v>
      </c>
      <c r="D14" s="2">
        <f t="shared" ref="D14:D17" si="8">$B$6*B14/(1+$B$7*B14/C14)</f>
        <v>1.3035724769564966E-2</v>
      </c>
      <c r="E14" s="3">
        <f t="shared" ref="E14:E17" si="9">$B$3*$B$9/$B$8/D14</f>
        <v>306.84906828801434</v>
      </c>
      <c r="H14">
        <f t="shared" si="5"/>
        <v>5.1597803519999978E-3</v>
      </c>
      <c r="I14">
        <f t="shared" si="0"/>
        <v>0.99484021964799996</v>
      </c>
      <c r="J14">
        <f t="shared" si="1"/>
        <v>5.1597803520000429E-3</v>
      </c>
      <c r="K14">
        <f t="shared" si="2"/>
        <v>4.0051597803519998</v>
      </c>
      <c r="L14" s="2">
        <f t="shared" si="3"/>
        <v>9.1100761585390568E-3</v>
      </c>
      <c r="M14" s="3">
        <f t="shared" si="4"/>
        <v>439.07426572397202</v>
      </c>
    </row>
    <row r="15" spans="1:13" x14ac:dyDescent="0.25">
      <c r="A15">
        <v>0.45</v>
      </c>
      <c r="B15">
        <f t="shared" si="6"/>
        <v>0.55000000000000004</v>
      </c>
      <c r="C15">
        <f t="shared" si="7"/>
        <v>4.55</v>
      </c>
      <c r="D15" s="2">
        <f t="shared" si="8"/>
        <v>1.2414660650587042E-2</v>
      </c>
      <c r="E15" s="3">
        <f t="shared" si="9"/>
        <v>322.19970505684785</v>
      </c>
      <c r="F15" s="3">
        <f>(A14-A13)/3*(E13+4*E14+E15)</f>
        <v>138.19112693709644</v>
      </c>
      <c r="H15">
        <f t="shared" si="5"/>
        <v>6.1917364223999976E-3</v>
      </c>
      <c r="I15">
        <f t="shared" si="0"/>
        <v>0.99380826357759999</v>
      </c>
      <c r="J15">
        <f t="shared" si="1"/>
        <v>6.1917364224000071E-3</v>
      </c>
      <c r="K15">
        <f t="shared" si="2"/>
        <v>4.0061917364223998</v>
      </c>
      <c r="L15" s="2">
        <f t="shared" si="3"/>
        <v>9.3748169998111586E-3</v>
      </c>
      <c r="M15" s="3">
        <f t="shared" si="4"/>
        <v>426.67499537117084</v>
      </c>
    </row>
    <row r="16" spans="1:13" x14ac:dyDescent="0.25">
      <c r="A16">
        <v>0.67500000000000004</v>
      </c>
      <c r="B16">
        <f t="shared" si="6"/>
        <v>0.32499999999999996</v>
      </c>
      <c r="C16">
        <f t="shared" si="7"/>
        <v>4.3250000000000002</v>
      </c>
      <c r="D16" s="2">
        <f t="shared" si="8"/>
        <v>1.1785329287525204E-2</v>
      </c>
      <c r="E16" s="3">
        <f t="shared" si="9"/>
        <v>339.4050265726566</v>
      </c>
      <c r="H16">
        <f t="shared" si="5"/>
        <v>7.4300837068799969E-3</v>
      </c>
      <c r="I16">
        <f t="shared" si="0"/>
        <v>0.99256991629311997</v>
      </c>
      <c r="J16">
        <f t="shared" si="1"/>
        <v>7.4300837068800307E-3</v>
      </c>
      <c r="K16">
        <f t="shared" ref="K16:K44" si="10">$B$4-$B$3*I16</f>
        <v>4.0074300837068799</v>
      </c>
      <c r="L16" s="2">
        <f t="shared" ref="L16:L44" si="11">$B$6*J16/(1+$B$7*J16/K16)</f>
        <v>9.6082745636612722E-3</v>
      </c>
      <c r="M16" s="3">
        <f t="shared" si="4"/>
        <v>416.30783690633666</v>
      </c>
    </row>
    <row r="17" spans="1:13" x14ac:dyDescent="0.25">
      <c r="A17">
        <v>0.9</v>
      </c>
      <c r="B17">
        <f t="shared" si="6"/>
        <v>9.9999999999999978E-2</v>
      </c>
      <c r="C17">
        <f t="shared" si="7"/>
        <v>4.0999999999999996</v>
      </c>
      <c r="D17" s="2">
        <f t="shared" si="8"/>
        <v>1.1092501932491627E-2</v>
      </c>
      <c r="E17" s="3">
        <f t="shared" si="9"/>
        <v>360.60394889663178</v>
      </c>
      <c r="F17" s="3">
        <f t="shared" ref="F17" si="12">(A16-A15)/3*(E15+4*E16+E17)</f>
        <v>153.03178201830795</v>
      </c>
      <c r="H17">
        <f t="shared" si="5"/>
        <v>8.9161004482559963E-3</v>
      </c>
      <c r="I17">
        <f t="shared" si="0"/>
        <v>0.99108389955174403</v>
      </c>
      <c r="J17">
        <f t="shared" si="1"/>
        <v>8.9161004482559703E-3</v>
      </c>
      <c r="K17">
        <f t="shared" si="10"/>
        <v>4.0089161004482561</v>
      </c>
      <c r="L17" s="2">
        <f t="shared" si="11"/>
        <v>9.8128864798868818E-3</v>
      </c>
      <c r="M17" s="3">
        <f t="shared" si="4"/>
        <v>407.62725709694649</v>
      </c>
    </row>
    <row r="18" spans="1:13" x14ac:dyDescent="0.25">
      <c r="A18">
        <v>0.94499999999999995</v>
      </c>
      <c r="B18">
        <f>$B$3*(1-A18)</f>
        <v>5.5000000000000049E-2</v>
      </c>
      <c r="C18">
        <f>$B$4-$B$3*A18</f>
        <v>4.0549999999999997</v>
      </c>
      <c r="D18" s="2">
        <f>$B$6*B18/(1+$B$7*B18/C18)</f>
        <v>1.0879015586165247E-2</v>
      </c>
      <c r="E18" s="3">
        <f>$B$3*$B$9/$B$8/D18</f>
        <v>367.6803262499933</v>
      </c>
      <c r="H18">
        <f t="shared" si="5"/>
        <v>1.0699320537907194E-2</v>
      </c>
      <c r="I18">
        <f t="shared" si="0"/>
        <v>0.98930067946209277</v>
      </c>
      <c r="J18">
        <f t="shared" si="1"/>
        <v>1.0699320537907231E-2</v>
      </c>
      <c r="K18">
        <f t="shared" si="10"/>
        <v>4.0106993205379071</v>
      </c>
      <c r="L18" s="2">
        <f t="shared" si="11"/>
        <v>9.9914084139534308E-3</v>
      </c>
      <c r="M18" s="3">
        <f t="shared" si="4"/>
        <v>400.34395895716045</v>
      </c>
    </row>
    <row r="19" spans="1:13" x14ac:dyDescent="0.25">
      <c r="A19">
        <v>0.99</v>
      </c>
      <c r="B19">
        <f>$B$3*(1-A19)</f>
        <v>1.0000000000000009E-2</v>
      </c>
      <c r="C19">
        <f>$B$4-$B$3*A19</f>
        <v>4.01</v>
      </c>
      <c r="D19" s="2">
        <f>$B$6*B19/(1+$B$7*B19/C19)</f>
        <v>9.9280829992926204E-3</v>
      </c>
      <c r="E19" s="3">
        <f>$B$3*$B$9/$B$8/D19</f>
        <v>402.89751810948815</v>
      </c>
      <c r="F19" s="3">
        <f t="shared" ref="F19" si="13">(A18-A17)/3*(E17+4*E18+E19)</f>
        <v>33.513341580091343</v>
      </c>
      <c r="H19">
        <f t="shared" si="5"/>
        <v>1.2839184645488633E-2</v>
      </c>
      <c r="I19">
        <f t="shared" si="0"/>
        <v>0.98716081535451139</v>
      </c>
      <c r="J19">
        <f t="shared" si="1"/>
        <v>1.283918464548861E-2</v>
      </c>
      <c r="K19">
        <f t="shared" si="10"/>
        <v>4.0128391846454887</v>
      </c>
      <c r="L19" s="2">
        <f t="shared" si="11"/>
        <v>1.0146741003527986E-2</v>
      </c>
      <c r="M19" s="3">
        <f t="shared" si="4"/>
        <v>394.21524592075565</v>
      </c>
    </row>
    <row r="20" spans="1:13" x14ac:dyDescent="0.25">
      <c r="A20">
        <v>0.99450000000000005</v>
      </c>
      <c r="B20">
        <f>$B$3*(1-A20)</f>
        <v>5.4999999999999494E-3</v>
      </c>
      <c r="C20">
        <f>$B$4-$B$3*A20</f>
        <v>4.0054999999999996</v>
      </c>
      <c r="D20" s="2">
        <f>$B$6*B20/(1+$B$7*B20/C20)</f>
        <v>9.2064884280909677E-3</v>
      </c>
      <c r="E20" s="3">
        <f>$B$3*$B$9/$B$8/D20</f>
        <v>434.47618831466116</v>
      </c>
      <c r="H20">
        <f t="shared" si="5"/>
        <v>1.5407021574586359E-2</v>
      </c>
      <c r="I20">
        <f t="shared" si="0"/>
        <v>0.9845929784254136</v>
      </c>
      <c r="J20">
        <f t="shared" si="1"/>
        <v>1.5407021574586399E-2</v>
      </c>
      <c r="K20">
        <f t="shared" si="10"/>
        <v>4.0154070215745863</v>
      </c>
      <c r="L20" s="2">
        <f t="shared" si="11"/>
        <v>1.0281799906912194E-2</v>
      </c>
      <c r="M20" s="3">
        <f t="shared" si="4"/>
        <v>389.03694257956732</v>
      </c>
    </row>
    <row r="21" spans="1:13" x14ac:dyDescent="0.25">
      <c r="A21">
        <v>0.999</v>
      </c>
      <c r="B21">
        <f>$B$3*(1-A21)</f>
        <v>1.0000000000000009E-3</v>
      </c>
      <c r="C21">
        <f>$B$4-$B$3*A21</f>
        <v>4.0010000000000003</v>
      </c>
      <c r="D21" s="2">
        <f>$B$6*B21/(1+$B$7*B21/C21)</f>
        <v>5.3577987501594202E-3</v>
      </c>
      <c r="E21" s="3">
        <f>$B$3*$B$9/$B$8/D21</f>
        <v>746.57526094666787</v>
      </c>
      <c r="F21" s="3">
        <f t="shared" ref="F21" si="14">(A20-A19)/3*(E19+4*E20+E21)</f>
        <v>4.3310662984722583</v>
      </c>
      <c r="H21">
        <f t="shared" si="5"/>
        <v>1.848842588950363E-2</v>
      </c>
      <c r="I21">
        <f t="shared" si="0"/>
        <v>0.98151157411049639</v>
      </c>
      <c r="J21">
        <f t="shared" si="1"/>
        <v>1.8488425889503612E-2</v>
      </c>
      <c r="K21">
        <f t="shared" si="10"/>
        <v>4.0184884258895037</v>
      </c>
      <c r="L21" s="2">
        <f t="shared" si="11"/>
        <v>1.0399426257718437E-2</v>
      </c>
      <c r="M21" s="3">
        <f t="shared" si="4"/>
        <v>384.63660406565282</v>
      </c>
    </row>
    <row r="22" spans="1:13" x14ac:dyDescent="0.25">
      <c r="H22">
        <f t="shared" si="5"/>
        <v>2.2186111067404354E-2</v>
      </c>
      <c r="I22">
        <f t="shared" si="0"/>
        <v>0.97781388893259569</v>
      </c>
      <c r="J22">
        <f t="shared" si="1"/>
        <v>2.2186111067404313E-2</v>
      </c>
      <c r="K22">
        <f t="shared" si="10"/>
        <v>4.0221861110674046</v>
      </c>
      <c r="L22" s="2">
        <f t="shared" si="11"/>
        <v>1.0502332064246214E-2</v>
      </c>
      <c r="M22" s="3">
        <f t="shared" si="4"/>
        <v>380.867789699534</v>
      </c>
    </row>
    <row r="23" spans="1:13" x14ac:dyDescent="0.25">
      <c r="H23">
        <f t="shared" si="5"/>
        <v>2.6623333280885224E-2</v>
      </c>
      <c r="I23">
        <f t="shared" si="0"/>
        <v>0.97337666671911482</v>
      </c>
      <c r="J23">
        <f t="shared" si="1"/>
        <v>2.6623333280885175E-2</v>
      </c>
      <c r="K23">
        <f t="shared" si="10"/>
        <v>4.0266233332808854</v>
      </c>
      <c r="L23" s="2">
        <f t="shared" si="11"/>
        <v>1.0593074099679866E-2</v>
      </c>
      <c r="M23" s="3">
        <f t="shared" si="4"/>
        <v>377.60521283627048</v>
      </c>
    </row>
    <row r="24" spans="1:13" x14ac:dyDescent="0.25">
      <c r="F24" s="3"/>
      <c r="H24">
        <f t="shared" si="5"/>
        <v>3.1947999937062266E-2</v>
      </c>
      <c r="I24">
        <f t="shared" si="0"/>
        <v>0.96805200006293779</v>
      </c>
      <c r="J24">
        <f t="shared" si="1"/>
        <v>3.194799993706221E-2</v>
      </c>
      <c r="K24">
        <f t="shared" si="10"/>
        <v>4.0319479999370618</v>
      </c>
      <c r="L24" s="2">
        <f t="shared" si="11"/>
        <v>1.067405000032653E-2</v>
      </c>
      <c r="M24" s="3">
        <f t="shared" si="4"/>
        <v>374.74060922308178</v>
      </c>
    </row>
    <row r="25" spans="1:13" x14ac:dyDescent="0.25">
      <c r="E25" t="s">
        <v>25</v>
      </c>
      <c r="F25" s="3">
        <f>SUM(F13:F21)</f>
        <v>329.06731683396794</v>
      </c>
      <c r="H25">
        <f t="shared" si="5"/>
        <v>3.8337599924474719E-2</v>
      </c>
      <c r="I25">
        <f t="shared" si="0"/>
        <v>0.96166240007552528</v>
      </c>
      <c r="J25">
        <f t="shared" si="1"/>
        <v>3.8337599924474719E-2</v>
      </c>
      <c r="K25">
        <f t="shared" si="10"/>
        <v>4.0383375999244748</v>
      </c>
      <c r="L25" s="2">
        <f t="shared" si="11"/>
        <v>1.0747511113791157E-2</v>
      </c>
      <c r="M25" s="3">
        <f t="shared" si="4"/>
        <v>372.1791917821065</v>
      </c>
    </row>
    <row r="26" spans="1:13" x14ac:dyDescent="0.25">
      <c r="H26">
        <f t="shared" si="5"/>
        <v>4.600511990936966E-2</v>
      </c>
      <c r="I26">
        <f t="shared" si="0"/>
        <v>0.95399488009063038</v>
      </c>
      <c r="J26">
        <f t="shared" si="1"/>
        <v>4.6005119909369618E-2</v>
      </c>
      <c r="K26">
        <f t="shared" si="10"/>
        <v>4.0460051199093696</v>
      </c>
      <c r="L26" s="2">
        <f t="shared" si="11"/>
        <v>1.0815587746603872E-2</v>
      </c>
      <c r="M26" s="3">
        <f t="shared" si="4"/>
        <v>369.836581581617</v>
      </c>
    </row>
    <row r="27" spans="1:13" x14ac:dyDescent="0.25">
      <c r="H27">
        <f t="shared" si="5"/>
        <v>5.5206143891243592E-2</v>
      </c>
      <c r="I27">
        <f t="shared" si="0"/>
        <v>0.94479385610875644</v>
      </c>
      <c r="J27">
        <f t="shared" si="1"/>
        <v>5.5206143891243564E-2</v>
      </c>
      <c r="K27">
        <f t="shared" si="10"/>
        <v>4.0552061438912439</v>
      </c>
      <c r="L27" s="2">
        <f t="shared" si="11"/>
        <v>1.0880323615629356E-2</v>
      </c>
      <c r="M27" s="3">
        <f t="shared" si="4"/>
        <v>367.63612382393518</v>
      </c>
    </row>
    <row r="28" spans="1:13" x14ac:dyDescent="0.25">
      <c r="H28">
        <f t="shared" si="5"/>
        <v>6.6247372669492308E-2</v>
      </c>
      <c r="I28">
        <f t="shared" si="0"/>
        <v>0.93375262733050768</v>
      </c>
      <c r="J28">
        <f t="shared" si="1"/>
        <v>6.6247372669492322E-2</v>
      </c>
      <c r="K28">
        <f t="shared" si="10"/>
        <v>4.0662473726694923</v>
      </c>
      <c r="L28" s="2">
        <f t="shared" si="11"/>
        <v>1.0943717381006281E-2</v>
      </c>
      <c r="M28" s="3">
        <f t="shared" si="4"/>
        <v>365.50651490163006</v>
      </c>
    </row>
    <row r="29" spans="1:13" x14ac:dyDescent="0.25">
      <c r="H29">
        <f t="shared" si="5"/>
        <v>7.9496847203390772E-2</v>
      </c>
      <c r="I29">
        <f t="shared" si="0"/>
        <v>0.92050315279660921</v>
      </c>
      <c r="J29">
        <f t="shared" si="1"/>
        <v>7.9496847203390786E-2</v>
      </c>
      <c r="K29">
        <f t="shared" si="10"/>
        <v>4.0794968472033908</v>
      </c>
      <c r="L29" s="2">
        <f t="shared" si="11"/>
        <v>1.1007770076422951E-2</v>
      </c>
      <c r="M29" s="3">
        <f t="shared" si="4"/>
        <v>363.37968291756209</v>
      </c>
    </row>
    <row r="30" spans="1:13" x14ac:dyDescent="0.25">
      <c r="H30">
        <f t="shared" si="5"/>
        <v>9.5396216644068929E-2</v>
      </c>
      <c r="I30">
        <f t="shared" si="0"/>
        <v>0.90460378335593106</v>
      </c>
      <c r="J30">
        <f t="shared" si="1"/>
        <v>9.5396216644068943E-2</v>
      </c>
      <c r="K30">
        <f t="shared" si="10"/>
        <v>4.0953962166440689</v>
      </c>
      <c r="L30" s="2">
        <f t="shared" si="11"/>
        <v>1.107453804773189E-2</v>
      </c>
      <c r="M30" s="3">
        <f t="shared" si="4"/>
        <v>361.18888054379988</v>
      </c>
    </row>
    <row r="31" spans="1:13" x14ac:dyDescent="0.25">
      <c r="H31">
        <f t="shared" si="5"/>
        <v>0.11447545997288271</v>
      </c>
      <c r="I31">
        <f t="shared" si="0"/>
        <v>0.88552454002711734</v>
      </c>
      <c r="J31">
        <f t="shared" si="1"/>
        <v>0.11447545997288266</v>
      </c>
      <c r="K31">
        <f t="shared" si="10"/>
        <v>4.1144754599728826</v>
      </c>
      <c r="L31" s="2">
        <f t="shared" si="11"/>
        <v>1.1146191681388652E-2</v>
      </c>
      <c r="M31" s="3">
        <f t="shared" si="4"/>
        <v>358.86696679359983</v>
      </c>
    </row>
    <row r="32" spans="1:13" x14ac:dyDescent="0.25">
      <c r="H32">
        <f t="shared" si="5"/>
        <v>0.13737055196745923</v>
      </c>
      <c r="I32">
        <f t="shared" si="0"/>
        <v>0.86262944803254071</v>
      </c>
      <c r="J32">
        <f t="shared" si="1"/>
        <v>0.13737055196745929</v>
      </c>
      <c r="K32">
        <f t="shared" si="10"/>
        <v>4.1373705519674591</v>
      </c>
      <c r="L32" s="2">
        <f t="shared" si="11"/>
        <v>1.1225080780059854E-2</v>
      </c>
      <c r="M32" s="3">
        <f t="shared" si="4"/>
        <v>356.3448743376145</v>
      </c>
    </row>
    <row r="33" spans="8:13" x14ac:dyDescent="0.25">
      <c r="H33">
        <f t="shared" si="5"/>
        <v>0.16484466236095108</v>
      </c>
      <c r="I33">
        <f t="shared" si="0"/>
        <v>0.83515533763904892</v>
      </c>
      <c r="J33">
        <f t="shared" si="1"/>
        <v>0.16484466236095108</v>
      </c>
      <c r="K33">
        <f t="shared" si="10"/>
        <v>4.1648446623609514</v>
      </c>
      <c r="L33" s="2">
        <f t="shared" si="11"/>
        <v>1.1313807957940986E-2</v>
      </c>
      <c r="M33" s="3">
        <f t="shared" si="4"/>
        <v>353.55028252821478</v>
      </c>
    </row>
    <row r="34" spans="8:13" x14ac:dyDescent="0.25">
      <c r="H34">
        <f t="shared" si="5"/>
        <v>0.19781359483314129</v>
      </c>
      <c r="I34">
        <f t="shared" si="0"/>
        <v>0.80218640516685868</v>
      </c>
      <c r="J34">
        <f t="shared" si="1"/>
        <v>0.19781359483314132</v>
      </c>
      <c r="K34">
        <f t="shared" si="10"/>
        <v>4.197813594833141</v>
      </c>
      <c r="L34" s="2">
        <f t="shared" si="11"/>
        <v>1.1415311916546305E-2</v>
      </c>
      <c r="M34" s="3">
        <f t="shared" si="4"/>
        <v>350.40654423135527</v>
      </c>
    </row>
    <row r="35" spans="8:13" x14ac:dyDescent="0.25">
      <c r="H35">
        <f>H34*1.2</f>
        <v>0.23737631379976953</v>
      </c>
      <c r="I35">
        <f t="shared" si="0"/>
        <v>0.76262368620023047</v>
      </c>
      <c r="J35">
        <f t="shared" si="1"/>
        <v>0.23737631379976953</v>
      </c>
      <c r="K35">
        <f t="shared" si="10"/>
        <v>4.2373763137997695</v>
      </c>
      <c r="L35" s="2">
        <f t="shared" si="11"/>
        <v>1.1532962954790213E-2</v>
      </c>
      <c r="M35" s="3">
        <f t="shared" si="4"/>
        <v>346.8319473217939</v>
      </c>
    </row>
    <row r="36" spans="8:13" x14ac:dyDescent="0.25">
      <c r="H36">
        <f t="shared" si="5"/>
        <v>0.28485157655972343</v>
      </c>
      <c r="I36">
        <f t="shared" si="0"/>
        <v>0.71514842344027651</v>
      </c>
      <c r="J36">
        <f t="shared" si="1"/>
        <v>0.28485157655972349</v>
      </c>
      <c r="K36">
        <f t="shared" si="10"/>
        <v>4.2848515765597233</v>
      </c>
      <c r="L36" s="2">
        <f t="shared" si="11"/>
        <v>1.1670673594876536E-2</v>
      </c>
      <c r="M36" s="3">
        <f t="shared" si="4"/>
        <v>342.7394286612568</v>
      </c>
    </row>
    <row r="37" spans="8:13" x14ac:dyDescent="0.25">
      <c r="H37">
        <f t="shared" si="5"/>
        <v>0.34182189187166812</v>
      </c>
      <c r="I37">
        <f t="shared" si="0"/>
        <v>0.65817810812833188</v>
      </c>
      <c r="J37">
        <f t="shared" si="1"/>
        <v>0.34182189187166812</v>
      </c>
      <c r="K37">
        <f t="shared" si="10"/>
        <v>4.3418218918716684</v>
      </c>
      <c r="L37" s="2">
        <f t="shared" si="11"/>
        <v>1.1833027796333859E-2</v>
      </c>
      <c r="M37" s="3">
        <f t="shared" si="4"/>
        <v>338.03689713627568</v>
      </c>
    </row>
    <row r="38" spans="8:13" x14ac:dyDescent="0.25">
      <c r="H38">
        <f t="shared" si="5"/>
        <v>0.41018627024600174</v>
      </c>
      <c r="I38">
        <f t="shared" si="0"/>
        <v>0.58981372975399826</v>
      </c>
      <c r="J38">
        <f t="shared" si="1"/>
        <v>0.41018627024600174</v>
      </c>
      <c r="K38">
        <f t="shared" si="10"/>
        <v>4.410186270246002</v>
      </c>
      <c r="L38" s="2">
        <f t="shared" si="11"/>
        <v>1.2025432912732965E-2</v>
      </c>
      <c r="M38" s="3">
        <f t="shared" si="4"/>
        <v>332.62835766724498</v>
      </c>
    </row>
    <row r="39" spans="8:13" x14ac:dyDescent="0.25">
      <c r="H39">
        <f t="shared" si="5"/>
        <v>0.49222352429520205</v>
      </c>
      <c r="I39">
        <f t="shared" si="0"/>
        <v>0.507776475704798</v>
      </c>
      <c r="J39">
        <f t="shared" si="1"/>
        <v>0.492223524295202</v>
      </c>
      <c r="K39">
        <f t="shared" si="10"/>
        <v>4.492223524295202</v>
      </c>
      <c r="L39" s="2">
        <f t="shared" si="11"/>
        <v>1.2254299348482975E-2</v>
      </c>
      <c r="M39" s="3">
        <f t="shared" si="4"/>
        <v>326.41605090993482</v>
      </c>
    </row>
    <row r="40" spans="8:13" x14ac:dyDescent="0.25">
      <c r="H40">
        <f t="shared" si="5"/>
        <v>0.59066822915424244</v>
      </c>
      <c r="I40">
        <f t="shared" si="0"/>
        <v>0.40933177084575756</v>
      </c>
      <c r="J40">
        <f t="shared" si="1"/>
        <v>0.59066822915424244</v>
      </c>
      <c r="K40">
        <f t="shared" si="10"/>
        <v>4.5906682291542422</v>
      </c>
      <c r="L40" s="2">
        <f t="shared" si="11"/>
        <v>1.2527253828298246E-2</v>
      </c>
      <c r="M40" s="3">
        <f t="shared" si="4"/>
        <v>319.30381988143819</v>
      </c>
    </row>
    <row r="41" spans="8:13" x14ac:dyDescent="0.25">
      <c r="H41">
        <f>H40+(1-$H$40)/4</f>
        <v>0.69300117186568189</v>
      </c>
      <c r="I41">
        <f t="shared" si="0"/>
        <v>0.30699882813431811</v>
      </c>
      <c r="J41">
        <f t="shared" si="1"/>
        <v>0.69300117186568189</v>
      </c>
      <c r="K41">
        <f t="shared" si="10"/>
        <v>4.6930011718656814</v>
      </c>
      <c r="L41" s="2">
        <f t="shared" si="11"/>
        <v>1.2809834415889787E-2</v>
      </c>
      <c r="M41" s="3">
        <f t="shared" si="4"/>
        <v>312.26008628481986</v>
      </c>
    </row>
    <row r="42" spans="8:13" x14ac:dyDescent="0.25">
      <c r="H42">
        <f t="shared" ref="H42:H44" si="15">H41+(1-$H$40)/4</f>
        <v>0.79533411457712133</v>
      </c>
      <c r="I42">
        <f t="shared" si="0"/>
        <v>0.20466588542287867</v>
      </c>
      <c r="J42">
        <f t="shared" si="1"/>
        <v>0.79533411457712133</v>
      </c>
      <c r="K42">
        <f t="shared" si="10"/>
        <v>4.7953341145771216</v>
      </c>
      <c r="L42" s="2">
        <f t="shared" si="11"/>
        <v>1.309168595590772E-2</v>
      </c>
      <c r="M42" s="3">
        <f t="shared" si="4"/>
        <v>305.53742378726787</v>
      </c>
    </row>
    <row r="43" spans="8:13" x14ac:dyDescent="0.25">
      <c r="H43">
        <f t="shared" si="15"/>
        <v>0.89766705728856078</v>
      </c>
      <c r="I43">
        <f t="shared" si="0"/>
        <v>0.10233294271143922</v>
      </c>
      <c r="J43">
        <f t="shared" si="1"/>
        <v>0.89766705728856078</v>
      </c>
      <c r="K43">
        <f t="shared" si="10"/>
        <v>4.8976670572885608</v>
      </c>
      <c r="L43" s="2">
        <f t="shared" si="11"/>
        <v>1.3373057491019953E-2</v>
      </c>
      <c r="M43" s="3">
        <f t="shared" si="4"/>
        <v>299.10886143172655</v>
      </c>
    </row>
    <row r="44" spans="8:13" x14ac:dyDescent="0.25">
      <c r="H44">
        <f t="shared" si="15"/>
        <v>1.0000000000000002</v>
      </c>
      <c r="I44">
        <f t="shared" si="0"/>
        <v>0</v>
      </c>
      <c r="J44">
        <f t="shared" si="1"/>
        <v>1</v>
      </c>
      <c r="K44">
        <f t="shared" si="10"/>
        <v>5</v>
      </c>
      <c r="L44" s="2">
        <f t="shared" si="11"/>
        <v>1.3654096228868661E-2</v>
      </c>
      <c r="M44" s="3">
        <f t="shared" si="4"/>
        <v>292.95238095238096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Numerical</vt:lpstr>
      <vt:lpstr>Graphical</vt:lpstr>
      <vt:lpstr>Sheet3</vt:lpstr>
      <vt:lpstr>Chart1</vt:lpstr>
      <vt:lpstr>Chart2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De Visscher</dc:creator>
  <cp:lastModifiedBy>Alex De Visscher</cp:lastModifiedBy>
  <cp:lastPrinted>2013-04-20T23:40:35Z</cp:lastPrinted>
  <dcterms:created xsi:type="dcterms:W3CDTF">2013-04-20T23:11:53Z</dcterms:created>
  <dcterms:modified xsi:type="dcterms:W3CDTF">2013-09-02T09:35:09Z</dcterms:modified>
</cp:coreProperties>
</file>